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fjolliton\Documents\Visiativ\MoovappsDocument\DeskTop\{FB3727A6-6FC5-423C-B0B7-279A5977379F}\54\"/>
    </mc:Choice>
  </mc:AlternateContent>
  <xr:revisionPtr revIDLastSave="0" documentId="13_ncr:1_{3BBA91E3-ABC9-4DC0-89CB-11909350FD6B}" xr6:coauthVersionLast="47" xr6:coauthVersionMax="47" xr10:uidLastSave="{00000000-0000-0000-0000-000000000000}"/>
  <bookViews>
    <workbookView xWindow="34725" yWindow="120" windowWidth="21330" windowHeight="14430" xr2:uid="{00000000-000D-0000-FFFF-FFFF00000000}"/>
  </bookViews>
  <sheets>
    <sheet name="Prix Unitaires" sheetId="2" r:id="rId1"/>
    <sheet name="DQ ZONES" sheetId="1" r:id="rId2"/>
    <sheet name="DQ BÂTIMENTS" sheetId="3" r:id="rId3"/>
    <sheet name="DQ SITES ENVIRONNEMENT" sheetId="4" r:id="rId4"/>
    <sheet name="RECAP" sheetId="5" r:id="rId5"/>
  </sheets>
  <definedNames>
    <definedName name="_xlnm.Print_Titles" localSheetId="1">'DQ ZONES'!$1:$3</definedName>
    <definedName name="Print_Titles" localSheetId="2">'DQ BÂTIMENTS'!$1:$4</definedName>
    <definedName name="Print_Titles" localSheetId="3">'DQ SITES ENVIRONNEMENT'!$1:$4</definedName>
    <definedName name="Print_Titles" localSheetId="1">'DQ ZONES'!$1:$4</definedName>
    <definedName name="Print_Titles" localSheetId="0">'Prix Unitaires'!$1:$4</definedName>
    <definedName name="Print_Titles" localSheetId="4">RECAP!$1:$4</definedName>
    <definedName name="_xlnm.Print_Area" localSheetId="2">'DQ BÂTIMENTS'!$A$1:$O$62</definedName>
    <definedName name="_xlnm.Print_Area" localSheetId="3">'DQ SITES ENVIRONNEMENT'!$A$1:$O$46</definedName>
    <definedName name="_xlnm.Print_Area" localSheetId="1">'DQ ZONES'!$A$1:$O$79</definedName>
    <definedName name="_xlnm.Print_Area" localSheetId="0">'Prix Unitaires'!$A$1:$G$18</definedName>
    <definedName name="_xlnm.Print_Area" localSheetId="4">RECAP!$A$1:$F$11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8" i="1" l="1"/>
  <c r="K45" i="4"/>
  <c r="J15" i="3"/>
  <c r="K15" i="3" s="1"/>
  <c r="L15" i="3" s="1"/>
  <c r="H15" i="3"/>
  <c r="J9" i="3"/>
  <c r="L9" i="3" s="1"/>
  <c r="K9" i="3"/>
  <c r="H9" i="3"/>
  <c r="H41" i="4"/>
  <c r="J41" i="4" s="1"/>
  <c r="K41" i="4" s="1"/>
  <c r="L41" i="4" s="1"/>
  <c r="L42" i="4" s="1"/>
  <c r="H36" i="4"/>
  <c r="J36" i="4" s="1"/>
  <c r="K36" i="4" s="1"/>
  <c r="L36" i="4" s="1"/>
  <c r="L37" i="4" s="1"/>
  <c r="H32" i="4"/>
  <c r="J32" i="4" s="1"/>
  <c r="H30" i="4"/>
  <c r="J30" i="4" s="1"/>
  <c r="K30" i="4" s="1"/>
  <c r="L30" i="4" s="1"/>
  <c r="H25" i="4"/>
  <c r="J25" i="4" s="1"/>
  <c r="H23" i="4"/>
  <c r="J23" i="4" s="1"/>
  <c r="K23" i="4" s="1"/>
  <c r="L23" i="4" s="1"/>
  <c r="H19" i="4"/>
  <c r="J19" i="4" s="1"/>
  <c r="H18" i="4"/>
  <c r="J18" i="4" s="1"/>
  <c r="K18" i="4" s="1"/>
  <c r="L18" i="4" s="1"/>
  <c r="H16" i="4"/>
  <c r="J16" i="4" s="1"/>
  <c r="H15" i="4"/>
  <c r="J15" i="4" s="1"/>
  <c r="K15" i="4" s="1"/>
  <c r="L15" i="4" s="1"/>
  <c r="H13" i="4"/>
  <c r="J13" i="4" s="1"/>
  <c r="H12" i="4"/>
  <c r="J12" i="4" s="1"/>
  <c r="K12" i="4" s="1"/>
  <c r="L12" i="4" s="1"/>
  <c r="H7" i="4"/>
  <c r="J7" i="4" s="1"/>
  <c r="H8" i="4"/>
  <c r="J8" i="4" s="1"/>
  <c r="H57" i="3"/>
  <c r="J57" i="3" s="1"/>
  <c r="H55" i="3"/>
  <c r="J55" i="3" s="1"/>
  <c r="K55" i="3" s="1"/>
  <c r="L55" i="3" s="1"/>
  <c r="H51" i="3"/>
  <c r="J51" i="3" s="1"/>
  <c r="H49" i="3"/>
  <c r="J49" i="3" s="1"/>
  <c r="K49" i="3" s="1"/>
  <c r="L49" i="3" s="1"/>
  <c r="H48" i="3"/>
  <c r="J48" i="3" s="1"/>
  <c r="H44" i="3"/>
  <c r="J44" i="3" s="1"/>
  <c r="K44" i="3" s="1"/>
  <c r="L44" i="3" s="1"/>
  <c r="H43" i="3"/>
  <c r="J43" i="3" s="1"/>
  <c r="H41" i="3"/>
  <c r="J41" i="3" s="1"/>
  <c r="K41" i="3" s="1"/>
  <c r="L41" i="3" s="1"/>
  <c r="H37" i="3"/>
  <c r="J37" i="3" s="1"/>
  <c r="H36" i="3"/>
  <c r="J36" i="3" s="1"/>
  <c r="K36" i="3" s="1"/>
  <c r="L36" i="3" s="1"/>
  <c r="H34" i="3"/>
  <c r="J34" i="3" s="1"/>
  <c r="H33" i="3"/>
  <c r="J33" i="3" s="1"/>
  <c r="K33" i="3" s="1"/>
  <c r="L33" i="3" s="1"/>
  <c r="H31" i="3"/>
  <c r="J31" i="3" s="1"/>
  <c r="H30" i="3"/>
  <c r="J30" i="3" s="1"/>
  <c r="K30" i="3" s="1"/>
  <c r="L30" i="3" s="1"/>
  <c r="H28" i="3"/>
  <c r="J28" i="3" s="1"/>
  <c r="H27" i="3"/>
  <c r="J27" i="3" s="1"/>
  <c r="K27" i="3" s="1"/>
  <c r="L27" i="3" s="1"/>
  <c r="H23" i="3"/>
  <c r="J23" i="3" s="1"/>
  <c r="H21" i="3"/>
  <c r="J21" i="3" s="1"/>
  <c r="K21" i="3" s="1"/>
  <c r="L21" i="3" s="1"/>
  <c r="H20" i="3"/>
  <c r="J20" i="3" s="1"/>
  <c r="H14" i="3"/>
  <c r="J14" i="3" s="1"/>
  <c r="H16" i="3"/>
  <c r="J16" i="3" s="1"/>
  <c r="K16" i="3" s="1"/>
  <c r="L16" i="3" s="1"/>
  <c r="H17" i="3"/>
  <c r="J17" i="3" s="1"/>
  <c r="H18" i="3"/>
  <c r="J18" i="3" s="1"/>
  <c r="K18" i="3" s="1"/>
  <c r="L18" i="3" s="1"/>
  <c r="H13" i="3"/>
  <c r="J13" i="3" s="1"/>
  <c r="K13" i="3" s="1"/>
  <c r="L13" i="3" s="1"/>
  <c r="H8" i="3"/>
  <c r="J8" i="3" s="1"/>
  <c r="H10" i="3"/>
  <c r="J10" i="3" s="1"/>
  <c r="K10" i="3" s="1"/>
  <c r="H11" i="3"/>
  <c r="J11" i="3" s="1"/>
  <c r="K11" i="3" s="1"/>
  <c r="H7" i="3"/>
  <c r="J7" i="3" s="1"/>
  <c r="K8" i="3" l="1"/>
  <c r="L8" i="3" s="1"/>
  <c r="K25" i="4"/>
  <c r="L25" i="4" s="1"/>
  <c r="L26" i="4" s="1"/>
  <c r="K32" i="4"/>
  <c r="L32" i="4" s="1"/>
  <c r="L33" i="4" s="1"/>
  <c r="K13" i="4"/>
  <c r="L13" i="4" s="1"/>
  <c r="K16" i="4"/>
  <c r="L16" i="4" s="1"/>
  <c r="K19" i="4"/>
  <c r="L19" i="4" s="1"/>
  <c r="K7" i="4"/>
  <c r="L7" i="4" s="1"/>
  <c r="K8" i="4"/>
  <c r="L8" i="4" s="1"/>
  <c r="K43" i="3"/>
  <c r="L43" i="3" s="1"/>
  <c r="L45" i="3" s="1"/>
  <c r="K48" i="3"/>
  <c r="L48" i="3" s="1"/>
  <c r="K51" i="3"/>
  <c r="L51" i="3" s="1"/>
  <c r="K57" i="3"/>
  <c r="L57" i="3" s="1"/>
  <c r="L58" i="3" s="1"/>
  <c r="K28" i="3"/>
  <c r="L28" i="3" s="1"/>
  <c r="K31" i="3"/>
  <c r="L31" i="3" s="1"/>
  <c r="K34" i="3"/>
  <c r="L34" i="3" s="1"/>
  <c r="K37" i="3"/>
  <c r="L37" i="3" s="1"/>
  <c r="L11" i="3"/>
  <c r="K7" i="3"/>
  <c r="L7" i="3" s="1"/>
  <c r="K14" i="3"/>
  <c r="L14" i="3" s="1"/>
  <c r="K17" i="3"/>
  <c r="L17" i="3" s="1"/>
  <c r="K20" i="3"/>
  <c r="L20" i="3" s="1"/>
  <c r="K23" i="3"/>
  <c r="L23" i="3" s="1"/>
  <c r="L10" i="3"/>
  <c r="H29" i="1"/>
  <c r="J29" i="1" s="1"/>
  <c r="H31" i="1"/>
  <c r="J31" i="1" s="1"/>
  <c r="H33" i="1"/>
  <c r="J33" i="1" s="1"/>
  <c r="K33" i="1" s="1"/>
  <c r="H38" i="1"/>
  <c r="J38" i="1" s="1"/>
  <c r="H40" i="1"/>
  <c r="J40" i="1" s="1"/>
  <c r="K40" i="1" s="1"/>
  <c r="L40" i="1" s="1"/>
  <c r="H44" i="1"/>
  <c r="J44" i="1" s="1"/>
  <c r="H46" i="1"/>
  <c r="J46" i="1" s="1"/>
  <c r="K46" i="1" s="1"/>
  <c r="L46" i="1" s="1"/>
  <c r="H50" i="1"/>
  <c r="J50" i="1" s="1"/>
  <c r="H55" i="1"/>
  <c r="J55" i="1" s="1"/>
  <c r="K55" i="1" s="1"/>
  <c r="L55" i="1" s="1"/>
  <c r="H57" i="1"/>
  <c r="J57" i="1" s="1"/>
  <c r="H62" i="1"/>
  <c r="J62" i="1" s="1"/>
  <c r="K62" i="1" s="1"/>
  <c r="L62" i="1" s="1"/>
  <c r="H67" i="1"/>
  <c r="J67" i="1" s="1"/>
  <c r="H72" i="1"/>
  <c r="J72" i="1" s="1"/>
  <c r="K72" i="1" s="1"/>
  <c r="L72" i="1" s="1"/>
  <c r="H74" i="1"/>
  <c r="J74" i="1" s="1"/>
  <c r="K74" i="1" s="1"/>
  <c r="L74" i="1" s="1"/>
  <c r="H60" i="1"/>
  <c r="J60" i="1" s="1"/>
  <c r="H59" i="1"/>
  <c r="J59" i="1" s="1"/>
  <c r="K59" i="1" s="1"/>
  <c r="L59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18" i="1"/>
  <c r="J18" i="1" s="1"/>
  <c r="H13" i="1"/>
  <c r="J13" i="1" s="1"/>
  <c r="H14" i="1"/>
  <c r="J14" i="1" s="1"/>
  <c r="K14" i="1" s="1"/>
  <c r="H15" i="1"/>
  <c r="J15" i="1" s="1"/>
  <c r="H16" i="1"/>
  <c r="J16" i="1" s="1"/>
  <c r="H12" i="1"/>
  <c r="J12" i="1" s="1"/>
  <c r="K12" i="1" s="1"/>
  <c r="L12" i="1" s="1"/>
  <c r="H8" i="1"/>
  <c r="H9" i="1"/>
  <c r="J9" i="1" s="1"/>
  <c r="K9" i="1" s="1"/>
  <c r="H10" i="1"/>
  <c r="H7" i="1"/>
  <c r="L9" i="4" l="1"/>
  <c r="L52" i="3"/>
  <c r="L20" i="4"/>
  <c r="L14" i="1"/>
  <c r="L38" i="3"/>
  <c r="L24" i="3"/>
  <c r="K25" i="1"/>
  <c r="L25" i="1"/>
  <c r="K24" i="1"/>
  <c r="L24" i="1"/>
  <c r="K23" i="1"/>
  <c r="L23" i="1" s="1"/>
  <c r="K22" i="1"/>
  <c r="L22" i="1"/>
  <c r="K21" i="1"/>
  <c r="L21" i="1"/>
  <c r="K18" i="1"/>
  <c r="L18" i="1" s="1"/>
  <c r="K20" i="1"/>
  <c r="L20" i="1"/>
  <c r="K19" i="1"/>
  <c r="L19" i="1"/>
  <c r="L75" i="1"/>
  <c r="K13" i="1"/>
  <c r="L13" i="1" s="1"/>
  <c r="K16" i="1"/>
  <c r="L16" i="1" s="1"/>
  <c r="K15" i="1"/>
  <c r="L15" i="1"/>
  <c r="K67" i="1"/>
  <c r="L67" i="1" s="1"/>
  <c r="K38" i="1"/>
  <c r="L38" i="1" s="1"/>
  <c r="L41" i="1" s="1"/>
  <c r="K44" i="1"/>
  <c r="L44" i="1" s="1"/>
  <c r="L47" i="1" s="1"/>
  <c r="K50" i="1"/>
  <c r="L50" i="1" s="1"/>
  <c r="L51" i="1" s="1"/>
  <c r="K57" i="1"/>
  <c r="L57" i="1" s="1"/>
  <c r="K60" i="1"/>
  <c r="L60" i="1" s="1"/>
  <c r="K29" i="1"/>
  <c r="L29" i="1" s="1"/>
  <c r="L33" i="1"/>
  <c r="K31" i="1"/>
  <c r="L31" i="1" s="1"/>
  <c r="L9" i="1"/>
  <c r="C7" i="5" l="1"/>
  <c r="D7" i="5" s="1"/>
  <c r="E7" i="5" s="1"/>
  <c r="K61" i="3"/>
  <c r="C6" i="5" s="1"/>
  <c r="L34" i="1"/>
  <c r="L63" i="1"/>
  <c r="J7" i="1"/>
  <c r="J10" i="1"/>
  <c r="J8" i="1"/>
  <c r="K8" i="1" s="1"/>
  <c r="L8" i="1" s="1"/>
  <c r="D6" i="5" l="1"/>
  <c r="E6" i="5" s="1"/>
  <c r="K10" i="1"/>
  <c r="L10" i="1" s="1"/>
  <c r="K7" i="1"/>
  <c r="L7" i="1" s="1"/>
  <c r="L26" i="1" l="1"/>
  <c r="K78" i="1" s="1"/>
  <c r="C5" i="5" s="1"/>
  <c r="D5" i="5" s="1"/>
  <c r="D9" i="5" s="1"/>
  <c r="C9" i="5" l="1"/>
  <c r="E5" i="5"/>
  <c r="E9" i="5" s="1"/>
</calcChain>
</file>

<file path=xl/sharedStrings.xml><?xml version="1.0" encoding="utf-8"?>
<sst xmlns="http://schemas.openxmlformats.org/spreadsheetml/2006/main" count="498" uniqueCount="189">
  <si>
    <t>Bordereau des prix</t>
  </si>
  <si>
    <t xml:space="preserve">TVA                                           </t>
  </si>
  <si>
    <t>Marché d'Entretien des Espaces Verts</t>
  </si>
  <si>
    <t>Interventions
Prix Unitaires</t>
  </si>
  <si>
    <t xml:space="preserve">Prix Unitaire
€ HT                                                   </t>
  </si>
  <si>
    <t>Article</t>
  </si>
  <si>
    <t>1.1</t>
  </si>
  <si>
    <t>Unité</t>
  </si>
  <si>
    <t>m²</t>
  </si>
  <si>
    <t>1.2</t>
  </si>
  <si>
    <t>1.3</t>
  </si>
  <si>
    <t>1.4</t>
  </si>
  <si>
    <t>1.5</t>
  </si>
  <si>
    <t>1.6</t>
  </si>
  <si>
    <t>Dénomination Sommaire</t>
  </si>
  <si>
    <t>Dénomination Détaillée</t>
  </si>
  <si>
    <t>TERRAIN INOCCUPÉ</t>
  </si>
  <si>
    <t>BASSIN de RÉTENTION</t>
  </si>
  <si>
    <t>ml</t>
  </si>
  <si>
    <r>
      <t>BORDS de PARCELLES - FOSS</t>
    </r>
    <r>
      <rPr>
        <sz val="11"/>
        <rFont val="Calibri"/>
        <family val="2"/>
      </rPr>
      <t>É</t>
    </r>
    <r>
      <rPr>
        <sz val="11"/>
        <rFont val="Times New Roman"/>
        <family val="1"/>
      </rPr>
      <t>S</t>
    </r>
  </si>
  <si>
    <t>U</t>
  </si>
  <si>
    <t>MASSIF - ARBUSTES</t>
  </si>
  <si>
    <t>HAIE</t>
  </si>
  <si>
    <t>Z.I  DOMITIA - MERARDE</t>
  </si>
  <si>
    <t>N° Parcelle</t>
  </si>
  <si>
    <t>Total Annuel €HT</t>
  </si>
  <si>
    <t xml:space="preserve">€TTC                                                   </t>
  </si>
  <si>
    <t>ZONE DES MILLIAIRES</t>
  </si>
  <si>
    <t>BS157</t>
  </si>
  <si>
    <r>
      <t>BASSIN DE R</t>
    </r>
    <r>
      <rPr>
        <sz val="10"/>
        <rFont val="Calibri"/>
        <family val="2"/>
      </rPr>
      <t>É</t>
    </r>
    <r>
      <rPr>
        <sz val="10"/>
        <rFont val="Times New Roman"/>
        <family val="1"/>
      </rPr>
      <t>TENTION DES EAUX PLUVIALES</t>
    </r>
  </si>
  <si>
    <t>BORDS - DELAISSÉS</t>
  </si>
  <si>
    <t>Prestation            Article</t>
  </si>
  <si>
    <t>BC212+BC207+BD101</t>
  </si>
  <si>
    <t>Fréquence Annuelle</t>
  </si>
  <si>
    <t>LES MILLIAIRES</t>
  </si>
  <si>
    <t>Quantité</t>
  </si>
  <si>
    <t>ARBRE ENTRETIEN</t>
  </si>
  <si>
    <t>ARBRE ABATTAGE</t>
  </si>
  <si>
    <t>1.7</t>
  </si>
  <si>
    <t>ZONE DU RIEU</t>
  </si>
  <si>
    <t>ZONE DE BROUSSAN</t>
  </si>
  <si>
    <t>LA SALICORNE</t>
  </si>
  <si>
    <t>SALICORNE</t>
  </si>
  <si>
    <t>BEAUCAIRE</t>
  </si>
  <si>
    <t>BELLEGARDE</t>
  </si>
  <si>
    <t>LEDIGNAN</t>
  </si>
  <si>
    <t>FOURQUES</t>
  </si>
  <si>
    <t>LA BROUE</t>
  </si>
  <si>
    <t>BC383</t>
  </si>
  <si>
    <t>J-S-V</t>
  </si>
  <si>
    <t>VALLABREGUES</t>
  </si>
  <si>
    <t>ZAE VALLABREGUES</t>
  </si>
  <si>
    <t>CHÂTEAU DE BEAUCAIRE</t>
  </si>
  <si>
    <t>1.8</t>
  </si>
  <si>
    <t>GAZON</t>
  </si>
  <si>
    <t>1.9</t>
  </si>
  <si>
    <t>FEUILLES</t>
  </si>
  <si>
    <t>1/2 journée</t>
  </si>
  <si>
    <t>LA PASSERELLE</t>
  </si>
  <si>
    <t>LA BARBACANE</t>
  </si>
  <si>
    <t>LA VIGNASSE</t>
  </si>
  <si>
    <t>PELOUSE SUR VILLE</t>
  </si>
  <si>
    <t>LE BOISEMENT</t>
  </si>
  <si>
    <t>LE BELVEDERE</t>
  </si>
  <si>
    <r>
      <t xml:space="preserve">LA VIGNASSE                   </t>
    </r>
    <r>
      <rPr>
        <sz val="8"/>
        <rFont val="Times New Roman"/>
        <family val="1"/>
      </rPr>
      <t xml:space="preserve"> (SOUS MUSEE)</t>
    </r>
  </si>
  <si>
    <t>1/2 J</t>
  </si>
  <si>
    <t>SIEGE CCBTA</t>
  </si>
  <si>
    <t>POURTOUR PARKING</t>
  </si>
  <si>
    <t>FACADE SUD</t>
  </si>
  <si>
    <r>
      <t xml:space="preserve">PARCELLE SUD     </t>
    </r>
    <r>
      <rPr>
        <sz val="8"/>
        <rFont val="Times New Roman"/>
        <family val="1"/>
      </rPr>
      <t xml:space="preserve"> (RTE DE ST-GILLES)</t>
    </r>
  </si>
  <si>
    <t>POURTOUR                 SALLE REUNION</t>
  </si>
  <si>
    <t>LAURIERS SUD PARKING</t>
  </si>
  <si>
    <t>LIMITE PARKING NORD ET OUEST</t>
  </si>
  <si>
    <t>PARKING</t>
  </si>
  <si>
    <t>ATELIERS INTERCOMMUNAUX</t>
  </si>
  <si>
    <t>FACADE EST</t>
  </si>
  <si>
    <t>MAISON MEDICALE BEAUCAIRE</t>
  </si>
  <si>
    <t>POURTOUR BÂTIMENT</t>
  </si>
  <si>
    <t>PARKINGS</t>
  </si>
  <si>
    <t>CHAPELLE DE SAUJAN</t>
  </si>
  <si>
    <r>
      <t xml:space="preserve">POURTOUR CHAPELLE                                     </t>
    </r>
    <r>
      <rPr>
        <sz val="8"/>
        <rFont val="Times New Roman"/>
        <family val="1"/>
      </rPr>
      <t xml:space="preserve"> (SAUF LE SUD)</t>
    </r>
  </si>
  <si>
    <t>LIMITE                                NORD ET EST</t>
  </si>
  <si>
    <t>MONTEE DU CHÂTEAU</t>
  </si>
  <si>
    <t>BEAUCAIRE                  BEAUCAIRE</t>
  </si>
  <si>
    <t>Marché d'Entretien des Espaces Verts  -  SITES ENVIRONNEMENT</t>
  </si>
  <si>
    <t>Marché d'Entretien des Espaces Verts  -  BÂTIMENTS</t>
  </si>
  <si>
    <t>Marché d'Entretien des Espaces Verts  -  ZONES D'ACTIVITES</t>
  </si>
  <si>
    <t>DECHETTERIE BELLEGARDE</t>
  </si>
  <si>
    <t>1.10</t>
  </si>
  <si>
    <t>CANNES</t>
  </si>
  <si>
    <r>
      <t xml:space="preserve">PARKING ENTREE </t>
    </r>
    <r>
      <rPr>
        <sz val="8"/>
        <rFont val="Times New Roman"/>
        <family val="1"/>
      </rPr>
      <t>(DERRIERE P.A.V)</t>
    </r>
  </si>
  <si>
    <t>ENTREE RD EXT</t>
  </si>
  <si>
    <t>MAS DE CLAIRETTE</t>
  </si>
  <si>
    <t>LIMITE NORD</t>
  </si>
  <si>
    <t>LIMITE EST</t>
  </si>
  <si>
    <t>LIMITES                                       SUD ET EST</t>
  </si>
  <si>
    <t>BASSIN NORD</t>
  </si>
  <si>
    <t>BASSIN SUD</t>
  </si>
  <si>
    <t>PARCELLE DEVANT ENTREE</t>
  </si>
  <si>
    <t>QUAI DE TRANSFERT</t>
  </si>
  <si>
    <t>LIMITE                                GRILLAGEE</t>
  </si>
  <si>
    <t>DECHETTERIE FOURQUES</t>
  </si>
  <si>
    <r>
      <t>LIMITE SUD</t>
    </r>
    <r>
      <rPr>
        <sz val="8"/>
        <rFont val="Times New Roman"/>
        <family val="1"/>
      </rPr>
      <t xml:space="preserve">                        (DE PART ET D'AUTRE DE L'ENTREE) </t>
    </r>
  </si>
  <si>
    <t>AIRE DE LAVAGE VALLABREGUES</t>
  </si>
  <si>
    <t>AIRE DE LAVAGE BELLEGARDE</t>
  </si>
  <si>
    <t>LIMITE              CLOTUREE</t>
  </si>
  <si>
    <t>Débroussaillage mécanique et manuel / Fauchage / Tonte de l'ensemble du bassin de rétention et de son pourtour y/c broyage sur place et rapport photographique.</t>
  </si>
  <si>
    <t>Débroussaillage mécanique et manuel / Fauchage / Tonte des terrains inoccupés y/c broyage sur place et rapport photographique.</t>
  </si>
  <si>
    <t>Débroussaillage mécanique et manuel  et/ ou tonte (bords de chaussées, délaissés enherbés (1m²=1ml), fossés) y/c enlèvement des broyats et rapport photographique.</t>
  </si>
  <si>
    <t xml:space="preserve">Arbres dde moyenne tige à entretenir (élagage, suppression des départs en pied) y/c enlèvement des chutes et rapport photographique.	 </t>
  </si>
  <si>
    <t xml:space="preserve">Arbres de moyenne tige à abattre (découpe, suppression de la souche et remblai en terre) y/c enlèvement complet et rapport photographique.	 </t>
  </si>
  <si>
    <t>Haies d'arbres à entretenir en limite de propriété (coupe horizontale et/ou verticale) y/c enlèvement des chutes et rapport photographique.</t>
  </si>
  <si>
    <t>Arbustes à entretenir et Massifs arbustifs divers (coupe, tonte, topiaire) y/c enlèvement des chutes et rapport photographique.</t>
  </si>
  <si>
    <t>Tonte et/ou débroussaillage au roto-fil, gazon ou surface enherbée y/c évacuation ou broyage fin laissé sur place et rapport photographique.</t>
  </si>
  <si>
    <t>Ramassage et évacuation de feuilles, aiguilles; brindilles issues de chute saisonnière par 2 ouvriers y/c rapport photographique.</t>
  </si>
  <si>
    <t>Coupe et Enlèvement de bosquet de Cannes de Provence sur 1 ml de largeur y/c rapport photographique.</t>
  </si>
  <si>
    <t>Av. Georges BESSE / BS185 suite Division Parcellaire</t>
  </si>
  <si>
    <t>Rue J. DANINOS</t>
  </si>
  <si>
    <t>Ateliers Relais</t>
  </si>
  <si>
    <t>ZA Mérarde</t>
  </si>
  <si>
    <t>BC210+BC213+BC214+BC215</t>
  </si>
  <si>
    <t>Nouveau cadastre : BS264/BS268/BS269.</t>
  </si>
  <si>
    <t>DOMITIA OUEST</t>
  </si>
  <si>
    <t>Macrolot Domitia Ouest</t>
  </si>
  <si>
    <t>BS137+BS138+BS139</t>
  </si>
  <si>
    <t>BC114+BC136+BC139</t>
  </si>
  <si>
    <t>Rue R. SCHUMAN</t>
  </si>
  <si>
    <t>Côté Atelier Relais</t>
  </si>
  <si>
    <t>BS178</t>
  </si>
  <si>
    <t>BS161</t>
  </si>
  <si>
    <t>BS211 + BS102</t>
  </si>
  <si>
    <t>BS178 + BS189</t>
  </si>
  <si>
    <t>BS163</t>
  </si>
  <si>
    <t>BS154 + BS164</t>
  </si>
  <si>
    <t>BS63</t>
  </si>
  <si>
    <t>Av. P. LAMOUR / 2 côtés</t>
  </si>
  <si>
    <t>Av. J. CARTIER / côté ZI</t>
  </si>
  <si>
    <t>Rue J. DANINOS / côté Nord</t>
  </si>
  <si>
    <t>Av. G. BESSE / nouveau cadastre BS270 + BS147 / 2 côtés</t>
  </si>
  <si>
    <t>Rue du Brexit / 2 côtés</t>
  </si>
  <si>
    <t>Av. P&amp;M CURIE jusqu'à SECANIM / 2 côtés</t>
  </si>
  <si>
    <t>BS196</t>
  </si>
  <si>
    <t>BS2344</t>
  </si>
  <si>
    <t>Impasse des Artisans d'Occitanie</t>
  </si>
  <si>
    <t>BS2343</t>
  </si>
  <si>
    <t>D2615</t>
  </si>
  <si>
    <t>D2585 / Zone A</t>
  </si>
  <si>
    <t>Anciennement D2449</t>
  </si>
  <si>
    <t>Ch. De la Salicorne / Ch. De la Sansouire / Ch. De Connangles</t>
  </si>
  <si>
    <t>E1611 + E1613</t>
  </si>
  <si>
    <t>E1611+E1613+E1281+E1347</t>
  </si>
  <si>
    <t>Rue de Lédignan / Rue A. Bouix / Rue L. Volle / Ch. De la Rupelle</t>
  </si>
  <si>
    <t>Fossé rue L. Volle</t>
  </si>
  <si>
    <t>E1347+E1612</t>
  </si>
  <si>
    <t xml:space="preserve">E1347  </t>
  </si>
  <si>
    <t>A1333+A1334+A1335+A1336+A1330+A1331+A1132+A1210+A1215</t>
  </si>
  <si>
    <t>Modif Parcellaire</t>
  </si>
  <si>
    <t>A1213</t>
  </si>
  <si>
    <t>Trottoirs</t>
  </si>
  <si>
    <r>
      <t xml:space="preserve">JARDIN SUSPENDU </t>
    </r>
    <r>
      <rPr>
        <sz val="8"/>
        <rFont val="Times New Roman"/>
        <family val="1"/>
      </rPr>
      <t>(SOUS BELVEDERE)</t>
    </r>
  </si>
  <si>
    <t>RÉCAPITULATIF</t>
  </si>
  <si>
    <t>LIEU</t>
  </si>
  <si>
    <t>SITES ENVIRONNEMENT</t>
  </si>
  <si>
    <t>MONTANT ANNUEL €HT</t>
  </si>
  <si>
    <t>TVA 20%</t>
  </si>
  <si>
    <t>MONTANT ANNUEL €TTC</t>
  </si>
  <si>
    <t>MONTANTS ANNUELS</t>
  </si>
  <si>
    <t>€HT</t>
  </si>
  <si>
    <t>TVA</t>
  </si>
  <si>
    <t>€TTC</t>
  </si>
  <si>
    <t>ZONES D'ACTIVITES</t>
  </si>
  <si>
    <t>BÂTIMENTS CCBTA</t>
  </si>
  <si>
    <t>Juillet</t>
  </si>
  <si>
    <t>Date d'Intervention</t>
  </si>
  <si>
    <t>Juin - Octobre</t>
  </si>
  <si>
    <t>Avril - Juin - Octobre - Décembre</t>
  </si>
  <si>
    <t>Décembre</t>
  </si>
  <si>
    <t>Avril - Juin - Octobre</t>
  </si>
  <si>
    <t>Octobre</t>
  </si>
  <si>
    <t>Mai - Juillet - Octobre</t>
  </si>
  <si>
    <t>Mai - Octobre</t>
  </si>
  <si>
    <t>Juin - Octobre - Novembre - Décembre</t>
  </si>
  <si>
    <t>Juin</t>
  </si>
  <si>
    <t xml:space="preserve">Juin  </t>
  </si>
  <si>
    <t>Juillet - Octobre</t>
  </si>
  <si>
    <t>Détail Quantitatif</t>
  </si>
  <si>
    <t>BASSE COUR &amp; COUR D'HONNEUR</t>
  </si>
  <si>
    <t>ENSEMBLE DU PARC SAUF GRANDS PINS</t>
  </si>
  <si>
    <t>MERCI DE REMPLIR LES PRIX UNITAIRES, LE DQ SE CALCULERA AUTOMATIQUEMENT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</si>
</sst>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i Roman"/>
    </font>
    <font>
      <sz val="10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b/>
      <sz val="10"/>
      <color theme="0"/>
      <name val="Times New Roman"/>
      <family val="1"/>
    </font>
    <font>
      <sz val="8"/>
      <name val="Calibri"/>
      <family val="2"/>
      <scheme val="minor"/>
    </font>
    <font>
      <sz val="9"/>
      <name val="Times New Roman"/>
      <family val="1"/>
    </font>
    <font>
      <sz val="8"/>
      <name val="Times New Roman"/>
      <family val="1"/>
    </font>
    <font>
      <sz val="10"/>
      <name val="Calibri"/>
      <family val="2"/>
    </font>
    <font>
      <sz val="12"/>
      <color theme="0"/>
      <name val="Arial Black"/>
      <family val="2"/>
    </font>
    <font>
      <sz val="11"/>
      <color theme="0"/>
      <name val="Arial Black"/>
      <family val="2"/>
    </font>
    <font>
      <sz val="9"/>
      <color theme="0"/>
      <name val="Arial Black"/>
      <family val="2"/>
    </font>
    <font>
      <b/>
      <sz val="14"/>
      <color theme="0"/>
      <name val="Times New Roman"/>
      <family val="1"/>
    </font>
    <font>
      <i/>
      <sz val="8"/>
      <name val="Times New Roman"/>
      <family val="1"/>
    </font>
    <font>
      <i/>
      <sz val="9"/>
      <name val="Times New Roman"/>
      <family val="1"/>
    </font>
    <font>
      <b/>
      <sz val="11"/>
      <color theme="0"/>
      <name val="Times New Roman"/>
      <family val="1"/>
    </font>
    <font>
      <b/>
      <sz val="22"/>
      <color theme="1"/>
      <name val="Calibri"/>
      <family val="2"/>
      <scheme val="minor"/>
    </font>
    <font>
      <b/>
      <sz val="16"/>
      <color theme="0"/>
      <name val="Times New Roman"/>
      <family val="1"/>
    </font>
    <font>
      <b/>
      <sz val="16"/>
      <color theme="0"/>
      <name val="Calibri"/>
      <family val="2"/>
      <scheme val="minor"/>
    </font>
    <font>
      <b/>
      <sz val="12"/>
      <name val="Times New Roman"/>
      <family val="1"/>
    </font>
    <font>
      <i/>
      <sz val="10"/>
      <name val="Times New Roman"/>
      <family val="1"/>
    </font>
    <font>
      <b/>
      <i/>
      <sz val="11"/>
      <color rgb="FFFF0000"/>
      <name val="Times Newi Roman"/>
    </font>
    <font>
      <sz val="8"/>
      <color theme="0"/>
      <name val="Arial Black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1" applyFont="1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1" fillId="0" borderId="0" xfId="1" applyBorder="1"/>
    <xf numFmtId="0" fontId="5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0" xfId="1" applyFont="1"/>
    <xf numFmtId="0" fontId="11" fillId="0" borderId="0" xfId="1" applyFont="1" applyFill="1" applyBorder="1" applyAlignment="1"/>
    <xf numFmtId="0" fontId="10" fillId="0" borderId="0" xfId="1" applyFont="1" applyFill="1" applyBorder="1"/>
    <xf numFmtId="0" fontId="10" fillId="0" borderId="0" xfId="1" applyFont="1" applyFill="1"/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3" fillId="4" borderId="3" xfId="1" applyFont="1" applyFill="1" applyBorder="1" applyAlignment="1">
      <alignment horizontal="center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13" fillId="4" borderId="1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3" fontId="6" fillId="4" borderId="4" xfId="1" applyNumberFormat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vertical="center" wrapText="1"/>
    </xf>
    <xf numFmtId="0" fontId="23" fillId="0" borderId="3" xfId="1" applyFont="1" applyFill="1" applyBorder="1" applyAlignment="1">
      <alignment horizontal="left" vertical="center" wrapText="1"/>
    </xf>
    <xf numFmtId="7" fontId="28" fillId="7" borderId="1" xfId="1" applyNumberFormat="1" applyFont="1" applyFill="1" applyBorder="1" applyAlignment="1">
      <alignment horizontal="center" vertical="center" wrapText="1"/>
    </xf>
    <xf numFmtId="7" fontId="28" fillId="6" borderId="2" xfId="1" applyNumberFormat="1" applyFont="1" applyFill="1" applyBorder="1" applyAlignment="1">
      <alignment horizontal="center" vertical="center" wrapText="1"/>
    </xf>
    <xf numFmtId="7" fontId="28" fillId="6" borderId="1" xfId="1" applyNumberFormat="1" applyFont="1" applyFill="1" applyBorder="1" applyAlignment="1">
      <alignment horizontal="center" vertical="center" wrapText="1"/>
    </xf>
    <xf numFmtId="165" fontId="28" fillId="6" borderId="1" xfId="1" applyNumberFormat="1" applyFont="1" applyFill="1" applyBorder="1" applyAlignment="1">
      <alignment horizontal="center" vertical="center" wrapText="1"/>
    </xf>
    <xf numFmtId="165" fontId="28" fillId="6" borderId="2" xfId="1" applyNumberFormat="1" applyFont="1" applyFill="1" applyBorder="1" applyAlignment="1">
      <alignment horizontal="center" vertical="center" wrapText="1"/>
    </xf>
    <xf numFmtId="165" fontId="28" fillId="9" borderId="1" xfId="1" applyNumberFormat="1" applyFont="1" applyFill="1" applyBorder="1" applyAlignment="1">
      <alignment horizontal="center" vertical="center" wrapText="1"/>
    </xf>
    <xf numFmtId="165" fontId="28" fillId="11" borderId="2" xfId="1" applyNumberFormat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11" fillId="8" borderId="1" xfId="1" applyFont="1" applyFill="1" applyBorder="1" applyAlignment="1">
      <alignment horizontal="center" vertical="center" wrapText="1"/>
    </xf>
    <xf numFmtId="165" fontId="11" fillId="8" borderId="1" xfId="1" applyNumberFormat="1" applyFont="1" applyFill="1" applyBorder="1" applyAlignment="1">
      <alignment horizontal="center" vertical="center" wrapText="1"/>
    </xf>
    <xf numFmtId="0" fontId="24" fillId="13" borderId="1" xfId="1" applyFont="1" applyFill="1" applyBorder="1" applyAlignment="1">
      <alignment horizontal="center" vertical="center" wrapText="1"/>
    </xf>
    <xf numFmtId="0" fontId="24" fillId="12" borderId="1" xfId="1" applyFont="1" applyFill="1" applyBorder="1" applyAlignment="1">
      <alignment horizontal="center" vertical="center" wrapText="1"/>
    </xf>
    <xf numFmtId="0" fontId="24" fillId="14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4" borderId="1" xfId="1" applyFont="1" applyFill="1" applyBorder="1"/>
    <xf numFmtId="0" fontId="29" fillId="0" borderId="0" xfId="1" applyFont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29" fillId="2" borderId="1" xfId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3" fillId="0" borderId="13" xfId="1" applyFont="1" applyBorder="1"/>
    <xf numFmtId="0" fontId="29" fillId="0" borderId="14" xfId="1" applyFont="1" applyBorder="1" applyAlignment="1">
      <alignment horizontal="center" vertical="center" wrapText="1"/>
    </xf>
    <xf numFmtId="0" fontId="3" fillId="5" borderId="1" xfId="1" applyFont="1" applyFill="1" applyBorder="1"/>
    <xf numFmtId="0" fontId="3" fillId="0" borderId="0" xfId="1" applyFont="1" applyAlignment="1">
      <alignment wrapText="1"/>
    </xf>
    <xf numFmtId="0" fontId="1" fillId="0" borderId="0" xfId="1" applyBorder="1" applyAlignment="1">
      <alignment wrapText="1"/>
    </xf>
    <xf numFmtId="0" fontId="3" fillId="4" borderId="1" xfId="1" applyFont="1" applyFill="1" applyBorder="1" applyAlignment="1">
      <alignment wrapText="1"/>
    </xf>
    <xf numFmtId="165" fontId="26" fillId="17" borderId="1" xfId="1" applyNumberFormat="1" applyFont="1" applyFill="1" applyBorder="1" applyAlignment="1">
      <alignment horizontal="center" vertical="center" wrapText="1"/>
    </xf>
    <xf numFmtId="7" fontId="28" fillId="7" borderId="2" xfId="1" applyNumberFormat="1" applyFont="1" applyFill="1" applyBorder="1" applyAlignment="1">
      <alignment horizontal="center" vertical="center" wrapText="1"/>
    </xf>
    <xf numFmtId="7" fontId="28" fillId="9" borderId="2" xfId="1" applyNumberFormat="1" applyFont="1" applyFill="1" applyBorder="1" applyAlignment="1">
      <alignment horizontal="center" vertical="center" wrapText="1"/>
    </xf>
    <xf numFmtId="7" fontId="28" fillId="11" borderId="2" xfId="1" applyNumberFormat="1" applyFont="1" applyFill="1" applyBorder="1" applyAlignment="1">
      <alignment horizontal="center" vertical="center" wrapText="1"/>
    </xf>
    <xf numFmtId="0" fontId="3" fillId="4" borderId="4" xfId="1" applyFont="1" applyFill="1" applyBorder="1"/>
    <xf numFmtId="0" fontId="29" fillId="4" borderId="4" xfId="1" applyFont="1" applyFill="1" applyBorder="1" applyAlignment="1">
      <alignment horizontal="center" vertical="center" wrapText="1"/>
    </xf>
    <xf numFmtId="165" fontId="28" fillId="9" borderId="2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0" fillId="5" borderId="5" xfId="1" applyFont="1" applyFill="1" applyBorder="1" applyAlignment="1">
      <alignment horizontal="center" vertical="center" wrapText="1"/>
    </xf>
    <xf numFmtId="0" fontId="30" fillId="5" borderId="6" xfId="1" applyFont="1" applyFill="1" applyBorder="1" applyAlignment="1">
      <alignment horizontal="center" vertical="center" wrapText="1"/>
    </xf>
    <xf numFmtId="0" fontId="30" fillId="5" borderId="7" xfId="1" applyFont="1" applyFill="1" applyBorder="1" applyAlignment="1">
      <alignment horizontal="center" vertical="center" wrapText="1"/>
    </xf>
    <xf numFmtId="0" fontId="21" fillId="17" borderId="0" xfId="1" applyFont="1" applyFill="1" applyAlignment="1">
      <alignment horizontal="center"/>
    </xf>
    <xf numFmtId="0" fontId="21" fillId="17" borderId="0" xfId="0" applyFont="1" applyFill="1" applyAlignment="1">
      <alignment horizontal="center"/>
    </xf>
    <xf numFmtId="0" fontId="2" fillId="0" borderId="0" xfId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8" borderId="5" xfId="0" applyFill="1" applyBorder="1" applyAlignment="1">
      <alignment horizontal="center" vertical="center" textRotation="255"/>
    </xf>
    <xf numFmtId="0" fontId="0" fillId="8" borderId="6" xfId="0" applyFill="1" applyBorder="1" applyAlignment="1">
      <alignment vertical="center"/>
    </xf>
    <xf numFmtId="0" fontId="0" fillId="0" borderId="6" xfId="0" applyBorder="1" applyAlignment="1"/>
    <xf numFmtId="0" fontId="0" fillId="0" borderId="7" xfId="0" applyBorder="1" applyAlignment="1"/>
    <xf numFmtId="7" fontId="26" fillId="17" borderId="0" xfId="2" applyNumberFormat="1" applyFont="1" applyFill="1" applyAlignment="1">
      <alignment horizontal="center" vertical="center"/>
    </xf>
    <xf numFmtId="7" fontId="27" fillId="17" borderId="0" xfId="2" applyNumberFormat="1" applyFont="1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18" fillId="6" borderId="8" xfId="1" applyFont="1" applyFill="1" applyBorder="1" applyAlignment="1">
      <alignment horizontal="center" vertical="center" textRotation="255"/>
    </xf>
    <xf numFmtId="0" fontId="19" fillId="6" borderId="9" xfId="0" applyFont="1" applyFill="1" applyBorder="1" applyAlignment="1">
      <alignment horizontal="center" vertical="center" textRotation="255"/>
    </xf>
    <xf numFmtId="0" fontId="18" fillId="7" borderId="9" xfId="1" applyFont="1" applyFill="1" applyBorder="1" applyAlignment="1">
      <alignment horizontal="center" vertical="center" textRotation="255"/>
    </xf>
    <xf numFmtId="0" fontId="19" fillId="7" borderId="9" xfId="0" applyFont="1" applyFill="1" applyBorder="1" applyAlignment="1">
      <alignment horizontal="center" vertical="center" textRotation="255"/>
    </xf>
    <xf numFmtId="0" fontId="18" fillId="9" borderId="9" xfId="1" applyFont="1" applyFill="1" applyBorder="1" applyAlignment="1">
      <alignment horizontal="center" vertical="center" textRotation="255"/>
    </xf>
    <xf numFmtId="0" fontId="19" fillId="9" borderId="9" xfId="0" applyFont="1" applyFill="1" applyBorder="1" applyAlignment="1">
      <alignment horizontal="center" vertical="center" textRotation="255"/>
    </xf>
    <xf numFmtId="0" fontId="18" fillId="10" borderId="9" xfId="1" applyFont="1" applyFill="1" applyBorder="1" applyAlignment="1">
      <alignment horizontal="center" vertical="center" textRotation="255"/>
    </xf>
    <xf numFmtId="0" fontId="19" fillId="10" borderId="9" xfId="0" applyFont="1" applyFill="1" applyBorder="1" applyAlignment="1">
      <alignment horizontal="center" vertical="center" textRotation="255"/>
    </xf>
    <xf numFmtId="0" fontId="20" fillId="11" borderId="9" xfId="1" applyFont="1" applyFill="1" applyBorder="1" applyAlignment="1">
      <alignment horizontal="center" vertical="center" textRotation="255"/>
    </xf>
    <xf numFmtId="0" fontId="20" fillId="11" borderId="9" xfId="0" applyFont="1" applyFill="1" applyBorder="1" applyAlignment="1">
      <alignment horizontal="center" vertical="center" textRotation="255"/>
    </xf>
    <xf numFmtId="0" fontId="21" fillId="13" borderId="0" xfId="1" applyFont="1" applyFill="1" applyAlignment="1">
      <alignment horizontal="center"/>
    </xf>
    <xf numFmtId="0" fontId="0" fillId="0" borderId="0" xfId="0" applyAlignment="1"/>
    <xf numFmtId="0" fontId="0" fillId="6" borderId="9" xfId="0" applyFill="1" applyBorder="1" applyAlignment="1">
      <alignment horizontal="center" vertical="center" textRotation="255"/>
    </xf>
    <xf numFmtId="165" fontId="26" fillId="17" borderId="0" xfId="1" applyNumberFormat="1" applyFont="1" applyFill="1" applyAlignment="1">
      <alignment horizontal="center" vertical="center"/>
    </xf>
    <xf numFmtId="0" fontId="27" fillId="17" borderId="0" xfId="0" applyFont="1" applyFill="1" applyAlignment="1">
      <alignment horizontal="center" vertical="center"/>
    </xf>
    <xf numFmtId="0" fontId="21" fillId="12" borderId="0" xfId="1" applyFont="1" applyFill="1" applyAlignment="1">
      <alignment horizontal="center"/>
    </xf>
    <xf numFmtId="0" fontId="3" fillId="8" borderId="5" xfId="1" applyFont="1" applyFill="1" applyBorder="1" applyAlignment="1"/>
    <xf numFmtId="0" fontId="0" fillId="8" borderId="6" xfId="0" applyFill="1" applyBorder="1" applyAlignment="1"/>
    <xf numFmtId="165" fontId="27" fillId="17" borderId="0" xfId="0" applyNumberFormat="1" applyFont="1" applyFill="1" applyAlignment="1">
      <alignment horizontal="center" vertical="center"/>
    </xf>
    <xf numFmtId="0" fontId="19" fillId="16" borderId="9" xfId="0" applyFont="1" applyFill="1" applyBorder="1" applyAlignment="1">
      <alignment horizontal="center" vertical="center" textRotation="255"/>
    </xf>
    <xf numFmtId="0" fontId="21" fillId="14" borderId="0" xfId="1" applyFont="1" applyFill="1" applyAlignment="1">
      <alignment horizontal="center"/>
    </xf>
    <xf numFmtId="0" fontId="4" fillId="8" borderId="0" xfId="1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7" fillId="0" borderId="0" xfId="1" applyFont="1" applyAlignment="1">
      <alignment horizontal="left" vertical="top" wrapText="1"/>
    </xf>
    <xf numFmtId="164" fontId="28" fillId="6" borderId="1" xfId="1" applyNumberFormat="1" applyFont="1" applyFill="1" applyBorder="1" applyAlignment="1">
      <alignment horizontal="center" vertical="center" wrapText="1"/>
    </xf>
    <xf numFmtId="0" fontId="31" fillId="15" borderId="9" xfId="0" applyFont="1" applyFill="1" applyBorder="1" applyAlignment="1">
      <alignment horizontal="center" vertical="center" textRotation="255"/>
    </xf>
    <xf numFmtId="164" fontId="28" fillId="10" borderId="2" xfId="1" applyNumberFormat="1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133351</xdr:rowOff>
    </xdr:from>
    <xdr:to>
      <xdr:col>1</xdr:col>
      <xdr:colOff>495301</xdr:colOff>
      <xdr:row>2</xdr:row>
      <xdr:rowOff>116448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7774AA-4A52-4B95-BB2B-A99BD7E28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33351"/>
          <a:ext cx="514350" cy="583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242049</xdr:colOff>
      <xdr:row>0</xdr:row>
      <xdr:rowOff>76201</xdr:rowOff>
    </xdr:from>
    <xdr:to>
      <xdr:col>2</xdr:col>
      <xdr:colOff>465046</xdr:colOff>
      <xdr:row>2</xdr:row>
      <xdr:rowOff>78348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843" y="76201"/>
          <a:ext cx="514350" cy="5848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230843</xdr:colOff>
      <xdr:row>0</xdr:row>
      <xdr:rowOff>87407</xdr:rowOff>
    </xdr:from>
    <xdr:to>
      <xdr:col>2</xdr:col>
      <xdr:colOff>453840</xdr:colOff>
      <xdr:row>2</xdr:row>
      <xdr:rowOff>89554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085F52C-0F87-40F0-B482-9D54431629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637" y="87407"/>
          <a:ext cx="514350" cy="5848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253254</xdr:colOff>
      <xdr:row>0</xdr:row>
      <xdr:rowOff>76201</xdr:rowOff>
    </xdr:from>
    <xdr:to>
      <xdr:col>2</xdr:col>
      <xdr:colOff>476251</xdr:colOff>
      <xdr:row>2</xdr:row>
      <xdr:rowOff>78348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C057D4-8B28-41DE-8C97-594AAFB8B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048" y="76201"/>
          <a:ext cx="514350" cy="5848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171451</xdr:rowOff>
    </xdr:from>
    <xdr:to>
      <xdr:col>1</xdr:col>
      <xdr:colOff>447676</xdr:colOff>
      <xdr:row>2</xdr:row>
      <xdr:rowOff>154548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7469AD-862F-4B8B-8EA4-F31785C74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171451"/>
          <a:ext cx="514350" cy="583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EB0AD-DDFB-4D90-83F2-26EA273291F5}">
  <sheetPr>
    <tabColor rgb="FFFF0000"/>
    <pageSetUpPr fitToPage="1"/>
  </sheetPr>
  <dimension ref="A1:F21"/>
  <sheetViews>
    <sheetView tabSelected="1" view="pageBreakPreview" topLeftCell="A7" zoomScaleNormal="100" zoomScaleSheetLayoutView="100" workbookViewId="0">
      <selection activeCell="B18" sqref="B18"/>
    </sheetView>
  </sheetViews>
  <sheetFormatPr baseColWidth="10" defaultRowHeight="15.75"/>
  <cols>
    <col min="1" max="1" width="3.85546875" style="1" customWidth="1"/>
    <col min="2" max="2" width="11.42578125" style="1"/>
    <col min="3" max="3" width="14.28515625" style="1" customWidth="1"/>
    <col min="4" max="4" width="66.28515625" style="1" customWidth="1"/>
    <col min="5" max="5" width="14.5703125" style="1" customWidth="1"/>
    <col min="6" max="6" width="20.28515625" style="1" customWidth="1"/>
    <col min="7" max="7" width="2.5703125" style="1" customWidth="1"/>
    <col min="8" max="254" width="11.42578125" style="1"/>
    <col min="255" max="255" width="36.28515625" style="1" customWidth="1"/>
    <col min="256" max="256" width="33.28515625" style="1" bestFit="1" customWidth="1"/>
    <col min="257" max="257" width="19.5703125" style="1" customWidth="1"/>
    <col min="258" max="258" width="14.42578125" style="1" customWidth="1"/>
    <col min="259" max="259" width="20.85546875" style="1" customWidth="1"/>
    <col min="260" max="260" width="9.5703125" style="1" customWidth="1"/>
    <col min="261" max="261" width="26" style="1" customWidth="1"/>
    <col min="262" max="510" width="11.42578125" style="1"/>
    <col min="511" max="511" width="36.28515625" style="1" customWidth="1"/>
    <col min="512" max="512" width="33.28515625" style="1" bestFit="1" customWidth="1"/>
    <col min="513" max="513" width="19.5703125" style="1" customWidth="1"/>
    <col min="514" max="514" width="14.42578125" style="1" customWidth="1"/>
    <col min="515" max="515" width="20.85546875" style="1" customWidth="1"/>
    <col min="516" max="516" width="9.5703125" style="1" customWidth="1"/>
    <col min="517" max="517" width="26" style="1" customWidth="1"/>
    <col min="518" max="766" width="11.42578125" style="1"/>
    <col min="767" max="767" width="36.28515625" style="1" customWidth="1"/>
    <col min="768" max="768" width="33.28515625" style="1" bestFit="1" customWidth="1"/>
    <col min="769" max="769" width="19.5703125" style="1" customWidth="1"/>
    <col min="770" max="770" width="14.42578125" style="1" customWidth="1"/>
    <col min="771" max="771" width="20.85546875" style="1" customWidth="1"/>
    <col min="772" max="772" width="9.5703125" style="1" customWidth="1"/>
    <col min="773" max="773" width="26" style="1" customWidth="1"/>
    <col min="774" max="1022" width="11.42578125" style="1"/>
    <col min="1023" max="1023" width="36.28515625" style="1" customWidth="1"/>
    <col min="1024" max="1024" width="33.28515625" style="1" bestFit="1" customWidth="1"/>
    <col min="1025" max="1025" width="19.5703125" style="1" customWidth="1"/>
    <col min="1026" max="1026" width="14.42578125" style="1" customWidth="1"/>
    <col min="1027" max="1027" width="20.85546875" style="1" customWidth="1"/>
    <col min="1028" max="1028" width="9.5703125" style="1" customWidth="1"/>
    <col min="1029" max="1029" width="26" style="1" customWidth="1"/>
    <col min="1030" max="1278" width="11.42578125" style="1"/>
    <col min="1279" max="1279" width="36.28515625" style="1" customWidth="1"/>
    <col min="1280" max="1280" width="33.28515625" style="1" bestFit="1" customWidth="1"/>
    <col min="1281" max="1281" width="19.5703125" style="1" customWidth="1"/>
    <col min="1282" max="1282" width="14.42578125" style="1" customWidth="1"/>
    <col min="1283" max="1283" width="20.85546875" style="1" customWidth="1"/>
    <col min="1284" max="1284" width="9.5703125" style="1" customWidth="1"/>
    <col min="1285" max="1285" width="26" style="1" customWidth="1"/>
    <col min="1286" max="1534" width="11.42578125" style="1"/>
    <col min="1535" max="1535" width="36.28515625" style="1" customWidth="1"/>
    <col min="1536" max="1536" width="33.28515625" style="1" bestFit="1" customWidth="1"/>
    <col min="1537" max="1537" width="19.5703125" style="1" customWidth="1"/>
    <col min="1538" max="1538" width="14.42578125" style="1" customWidth="1"/>
    <col min="1539" max="1539" width="20.85546875" style="1" customWidth="1"/>
    <col min="1540" max="1540" width="9.5703125" style="1" customWidth="1"/>
    <col min="1541" max="1541" width="26" style="1" customWidth="1"/>
    <col min="1542" max="1790" width="11.42578125" style="1"/>
    <col min="1791" max="1791" width="36.28515625" style="1" customWidth="1"/>
    <col min="1792" max="1792" width="33.28515625" style="1" bestFit="1" customWidth="1"/>
    <col min="1793" max="1793" width="19.5703125" style="1" customWidth="1"/>
    <col min="1794" max="1794" width="14.42578125" style="1" customWidth="1"/>
    <col min="1795" max="1795" width="20.85546875" style="1" customWidth="1"/>
    <col min="1796" max="1796" width="9.5703125" style="1" customWidth="1"/>
    <col min="1797" max="1797" width="26" style="1" customWidth="1"/>
    <col min="1798" max="2046" width="11.42578125" style="1"/>
    <col min="2047" max="2047" width="36.28515625" style="1" customWidth="1"/>
    <col min="2048" max="2048" width="33.28515625" style="1" bestFit="1" customWidth="1"/>
    <col min="2049" max="2049" width="19.5703125" style="1" customWidth="1"/>
    <col min="2050" max="2050" width="14.42578125" style="1" customWidth="1"/>
    <col min="2051" max="2051" width="20.85546875" style="1" customWidth="1"/>
    <col min="2052" max="2052" width="9.5703125" style="1" customWidth="1"/>
    <col min="2053" max="2053" width="26" style="1" customWidth="1"/>
    <col min="2054" max="2302" width="11.42578125" style="1"/>
    <col min="2303" max="2303" width="36.28515625" style="1" customWidth="1"/>
    <col min="2304" max="2304" width="33.28515625" style="1" bestFit="1" customWidth="1"/>
    <col min="2305" max="2305" width="19.5703125" style="1" customWidth="1"/>
    <col min="2306" max="2306" width="14.42578125" style="1" customWidth="1"/>
    <col min="2307" max="2307" width="20.85546875" style="1" customWidth="1"/>
    <col min="2308" max="2308" width="9.5703125" style="1" customWidth="1"/>
    <col min="2309" max="2309" width="26" style="1" customWidth="1"/>
    <col min="2310" max="2558" width="11.42578125" style="1"/>
    <col min="2559" max="2559" width="36.28515625" style="1" customWidth="1"/>
    <col min="2560" max="2560" width="33.28515625" style="1" bestFit="1" customWidth="1"/>
    <col min="2561" max="2561" width="19.5703125" style="1" customWidth="1"/>
    <col min="2562" max="2562" width="14.42578125" style="1" customWidth="1"/>
    <col min="2563" max="2563" width="20.85546875" style="1" customWidth="1"/>
    <col min="2564" max="2564" width="9.5703125" style="1" customWidth="1"/>
    <col min="2565" max="2565" width="26" style="1" customWidth="1"/>
    <col min="2566" max="2814" width="11.42578125" style="1"/>
    <col min="2815" max="2815" width="36.28515625" style="1" customWidth="1"/>
    <col min="2816" max="2816" width="33.28515625" style="1" bestFit="1" customWidth="1"/>
    <col min="2817" max="2817" width="19.5703125" style="1" customWidth="1"/>
    <col min="2818" max="2818" width="14.42578125" style="1" customWidth="1"/>
    <col min="2819" max="2819" width="20.85546875" style="1" customWidth="1"/>
    <col min="2820" max="2820" width="9.5703125" style="1" customWidth="1"/>
    <col min="2821" max="2821" width="26" style="1" customWidth="1"/>
    <col min="2822" max="3070" width="11.42578125" style="1"/>
    <col min="3071" max="3071" width="36.28515625" style="1" customWidth="1"/>
    <col min="3072" max="3072" width="33.28515625" style="1" bestFit="1" customWidth="1"/>
    <col min="3073" max="3073" width="19.5703125" style="1" customWidth="1"/>
    <col min="3074" max="3074" width="14.42578125" style="1" customWidth="1"/>
    <col min="3075" max="3075" width="20.85546875" style="1" customWidth="1"/>
    <col min="3076" max="3076" width="9.5703125" style="1" customWidth="1"/>
    <col min="3077" max="3077" width="26" style="1" customWidth="1"/>
    <col min="3078" max="3326" width="11.42578125" style="1"/>
    <col min="3327" max="3327" width="36.28515625" style="1" customWidth="1"/>
    <col min="3328" max="3328" width="33.28515625" style="1" bestFit="1" customWidth="1"/>
    <col min="3329" max="3329" width="19.5703125" style="1" customWidth="1"/>
    <col min="3330" max="3330" width="14.42578125" style="1" customWidth="1"/>
    <col min="3331" max="3331" width="20.85546875" style="1" customWidth="1"/>
    <col min="3332" max="3332" width="9.5703125" style="1" customWidth="1"/>
    <col min="3333" max="3333" width="26" style="1" customWidth="1"/>
    <col min="3334" max="3582" width="11.42578125" style="1"/>
    <col min="3583" max="3583" width="36.28515625" style="1" customWidth="1"/>
    <col min="3584" max="3584" width="33.28515625" style="1" bestFit="1" customWidth="1"/>
    <col min="3585" max="3585" width="19.5703125" style="1" customWidth="1"/>
    <col min="3586" max="3586" width="14.42578125" style="1" customWidth="1"/>
    <col min="3587" max="3587" width="20.85546875" style="1" customWidth="1"/>
    <col min="3588" max="3588" width="9.5703125" style="1" customWidth="1"/>
    <col min="3589" max="3589" width="26" style="1" customWidth="1"/>
    <col min="3590" max="3838" width="11.42578125" style="1"/>
    <col min="3839" max="3839" width="36.28515625" style="1" customWidth="1"/>
    <col min="3840" max="3840" width="33.28515625" style="1" bestFit="1" customWidth="1"/>
    <col min="3841" max="3841" width="19.5703125" style="1" customWidth="1"/>
    <col min="3842" max="3842" width="14.42578125" style="1" customWidth="1"/>
    <col min="3843" max="3843" width="20.85546875" style="1" customWidth="1"/>
    <col min="3844" max="3844" width="9.5703125" style="1" customWidth="1"/>
    <col min="3845" max="3845" width="26" style="1" customWidth="1"/>
    <col min="3846" max="4094" width="11.42578125" style="1"/>
    <col min="4095" max="4095" width="36.28515625" style="1" customWidth="1"/>
    <col min="4096" max="4096" width="33.28515625" style="1" bestFit="1" customWidth="1"/>
    <col min="4097" max="4097" width="19.5703125" style="1" customWidth="1"/>
    <col min="4098" max="4098" width="14.42578125" style="1" customWidth="1"/>
    <col min="4099" max="4099" width="20.85546875" style="1" customWidth="1"/>
    <col min="4100" max="4100" width="9.5703125" style="1" customWidth="1"/>
    <col min="4101" max="4101" width="26" style="1" customWidth="1"/>
    <col min="4102" max="4350" width="11.42578125" style="1"/>
    <col min="4351" max="4351" width="36.28515625" style="1" customWidth="1"/>
    <col min="4352" max="4352" width="33.28515625" style="1" bestFit="1" customWidth="1"/>
    <col min="4353" max="4353" width="19.5703125" style="1" customWidth="1"/>
    <col min="4354" max="4354" width="14.42578125" style="1" customWidth="1"/>
    <col min="4355" max="4355" width="20.85546875" style="1" customWidth="1"/>
    <col min="4356" max="4356" width="9.5703125" style="1" customWidth="1"/>
    <col min="4357" max="4357" width="26" style="1" customWidth="1"/>
    <col min="4358" max="4606" width="11.42578125" style="1"/>
    <col min="4607" max="4607" width="36.28515625" style="1" customWidth="1"/>
    <col min="4608" max="4608" width="33.28515625" style="1" bestFit="1" customWidth="1"/>
    <col min="4609" max="4609" width="19.5703125" style="1" customWidth="1"/>
    <col min="4610" max="4610" width="14.42578125" style="1" customWidth="1"/>
    <col min="4611" max="4611" width="20.85546875" style="1" customWidth="1"/>
    <col min="4612" max="4612" width="9.5703125" style="1" customWidth="1"/>
    <col min="4613" max="4613" width="26" style="1" customWidth="1"/>
    <col min="4614" max="4862" width="11.42578125" style="1"/>
    <col min="4863" max="4863" width="36.28515625" style="1" customWidth="1"/>
    <col min="4864" max="4864" width="33.28515625" style="1" bestFit="1" customWidth="1"/>
    <col min="4865" max="4865" width="19.5703125" style="1" customWidth="1"/>
    <col min="4866" max="4866" width="14.42578125" style="1" customWidth="1"/>
    <col min="4867" max="4867" width="20.85546875" style="1" customWidth="1"/>
    <col min="4868" max="4868" width="9.5703125" style="1" customWidth="1"/>
    <col min="4869" max="4869" width="26" style="1" customWidth="1"/>
    <col min="4870" max="5118" width="11.42578125" style="1"/>
    <col min="5119" max="5119" width="36.28515625" style="1" customWidth="1"/>
    <col min="5120" max="5120" width="33.28515625" style="1" bestFit="1" customWidth="1"/>
    <col min="5121" max="5121" width="19.5703125" style="1" customWidth="1"/>
    <col min="5122" max="5122" width="14.42578125" style="1" customWidth="1"/>
    <col min="5123" max="5123" width="20.85546875" style="1" customWidth="1"/>
    <col min="5124" max="5124" width="9.5703125" style="1" customWidth="1"/>
    <col min="5125" max="5125" width="26" style="1" customWidth="1"/>
    <col min="5126" max="5374" width="11.42578125" style="1"/>
    <col min="5375" max="5375" width="36.28515625" style="1" customWidth="1"/>
    <col min="5376" max="5376" width="33.28515625" style="1" bestFit="1" customWidth="1"/>
    <col min="5377" max="5377" width="19.5703125" style="1" customWidth="1"/>
    <col min="5378" max="5378" width="14.42578125" style="1" customWidth="1"/>
    <col min="5379" max="5379" width="20.85546875" style="1" customWidth="1"/>
    <col min="5380" max="5380" width="9.5703125" style="1" customWidth="1"/>
    <col min="5381" max="5381" width="26" style="1" customWidth="1"/>
    <col min="5382" max="5630" width="11.42578125" style="1"/>
    <col min="5631" max="5631" width="36.28515625" style="1" customWidth="1"/>
    <col min="5632" max="5632" width="33.28515625" style="1" bestFit="1" customWidth="1"/>
    <col min="5633" max="5633" width="19.5703125" style="1" customWidth="1"/>
    <col min="5634" max="5634" width="14.42578125" style="1" customWidth="1"/>
    <col min="5635" max="5635" width="20.85546875" style="1" customWidth="1"/>
    <col min="5636" max="5636" width="9.5703125" style="1" customWidth="1"/>
    <col min="5637" max="5637" width="26" style="1" customWidth="1"/>
    <col min="5638" max="5886" width="11.42578125" style="1"/>
    <col min="5887" max="5887" width="36.28515625" style="1" customWidth="1"/>
    <col min="5888" max="5888" width="33.28515625" style="1" bestFit="1" customWidth="1"/>
    <col min="5889" max="5889" width="19.5703125" style="1" customWidth="1"/>
    <col min="5890" max="5890" width="14.42578125" style="1" customWidth="1"/>
    <col min="5891" max="5891" width="20.85546875" style="1" customWidth="1"/>
    <col min="5892" max="5892" width="9.5703125" style="1" customWidth="1"/>
    <col min="5893" max="5893" width="26" style="1" customWidth="1"/>
    <col min="5894" max="6142" width="11.42578125" style="1"/>
    <col min="6143" max="6143" width="36.28515625" style="1" customWidth="1"/>
    <col min="6144" max="6144" width="33.28515625" style="1" bestFit="1" customWidth="1"/>
    <col min="6145" max="6145" width="19.5703125" style="1" customWidth="1"/>
    <col min="6146" max="6146" width="14.42578125" style="1" customWidth="1"/>
    <col min="6147" max="6147" width="20.85546875" style="1" customWidth="1"/>
    <col min="6148" max="6148" width="9.5703125" style="1" customWidth="1"/>
    <col min="6149" max="6149" width="26" style="1" customWidth="1"/>
    <col min="6150" max="6398" width="11.42578125" style="1"/>
    <col min="6399" max="6399" width="36.28515625" style="1" customWidth="1"/>
    <col min="6400" max="6400" width="33.28515625" style="1" bestFit="1" customWidth="1"/>
    <col min="6401" max="6401" width="19.5703125" style="1" customWidth="1"/>
    <col min="6402" max="6402" width="14.42578125" style="1" customWidth="1"/>
    <col min="6403" max="6403" width="20.85546875" style="1" customWidth="1"/>
    <col min="6404" max="6404" width="9.5703125" style="1" customWidth="1"/>
    <col min="6405" max="6405" width="26" style="1" customWidth="1"/>
    <col min="6406" max="6654" width="11.42578125" style="1"/>
    <col min="6655" max="6655" width="36.28515625" style="1" customWidth="1"/>
    <col min="6656" max="6656" width="33.28515625" style="1" bestFit="1" customWidth="1"/>
    <col min="6657" max="6657" width="19.5703125" style="1" customWidth="1"/>
    <col min="6658" max="6658" width="14.42578125" style="1" customWidth="1"/>
    <col min="6659" max="6659" width="20.85546875" style="1" customWidth="1"/>
    <col min="6660" max="6660" width="9.5703125" style="1" customWidth="1"/>
    <col min="6661" max="6661" width="26" style="1" customWidth="1"/>
    <col min="6662" max="6910" width="11.42578125" style="1"/>
    <col min="6911" max="6911" width="36.28515625" style="1" customWidth="1"/>
    <col min="6912" max="6912" width="33.28515625" style="1" bestFit="1" customWidth="1"/>
    <col min="6913" max="6913" width="19.5703125" style="1" customWidth="1"/>
    <col min="6914" max="6914" width="14.42578125" style="1" customWidth="1"/>
    <col min="6915" max="6915" width="20.85546875" style="1" customWidth="1"/>
    <col min="6916" max="6916" width="9.5703125" style="1" customWidth="1"/>
    <col min="6917" max="6917" width="26" style="1" customWidth="1"/>
    <col min="6918" max="7166" width="11.42578125" style="1"/>
    <col min="7167" max="7167" width="36.28515625" style="1" customWidth="1"/>
    <col min="7168" max="7168" width="33.28515625" style="1" bestFit="1" customWidth="1"/>
    <col min="7169" max="7169" width="19.5703125" style="1" customWidth="1"/>
    <col min="7170" max="7170" width="14.42578125" style="1" customWidth="1"/>
    <col min="7171" max="7171" width="20.85546875" style="1" customWidth="1"/>
    <col min="7172" max="7172" width="9.5703125" style="1" customWidth="1"/>
    <col min="7173" max="7173" width="26" style="1" customWidth="1"/>
    <col min="7174" max="7422" width="11.42578125" style="1"/>
    <col min="7423" max="7423" width="36.28515625" style="1" customWidth="1"/>
    <col min="7424" max="7424" width="33.28515625" style="1" bestFit="1" customWidth="1"/>
    <col min="7425" max="7425" width="19.5703125" style="1" customWidth="1"/>
    <col min="7426" max="7426" width="14.42578125" style="1" customWidth="1"/>
    <col min="7427" max="7427" width="20.85546875" style="1" customWidth="1"/>
    <col min="7428" max="7428" width="9.5703125" style="1" customWidth="1"/>
    <col min="7429" max="7429" width="26" style="1" customWidth="1"/>
    <col min="7430" max="7678" width="11.42578125" style="1"/>
    <col min="7679" max="7679" width="36.28515625" style="1" customWidth="1"/>
    <col min="7680" max="7680" width="33.28515625" style="1" bestFit="1" customWidth="1"/>
    <col min="7681" max="7681" width="19.5703125" style="1" customWidth="1"/>
    <col min="7682" max="7682" width="14.42578125" style="1" customWidth="1"/>
    <col min="7683" max="7683" width="20.85546875" style="1" customWidth="1"/>
    <col min="7684" max="7684" width="9.5703125" style="1" customWidth="1"/>
    <col min="7685" max="7685" width="26" style="1" customWidth="1"/>
    <col min="7686" max="7934" width="11.42578125" style="1"/>
    <col min="7935" max="7935" width="36.28515625" style="1" customWidth="1"/>
    <col min="7936" max="7936" width="33.28515625" style="1" bestFit="1" customWidth="1"/>
    <col min="7937" max="7937" width="19.5703125" style="1" customWidth="1"/>
    <col min="7938" max="7938" width="14.42578125" style="1" customWidth="1"/>
    <col min="7939" max="7939" width="20.85546875" style="1" customWidth="1"/>
    <col min="7940" max="7940" width="9.5703125" style="1" customWidth="1"/>
    <col min="7941" max="7941" width="26" style="1" customWidth="1"/>
    <col min="7942" max="8190" width="11.42578125" style="1"/>
    <col min="8191" max="8191" width="36.28515625" style="1" customWidth="1"/>
    <col min="8192" max="8192" width="33.28515625" style="1" bestFit="1" customWidth="1"/>
    <col min="8193" max="8193" width="19.5703125" style="1" customWidth="1"/>
    <col min="8194" max="8194" width="14.42578125" style="1" customWidth="1"/>
    <col min="8195" max="8195" width="20.85546875" style="1" customWidth="1"/>
    <col min="8196" max="8196" width="9.5703125" style="1" customWidth="1"/>
    <col min="8197" max="8197" width="26" style="1" customWidth="1"/>
    <col min="8198" max="8446" width="11.42578125" style="1"/>
    <col min="8447" max="8447" width="36.28515625" style="1" customWidth="1"/>
    <col min="8448" max="8448" width="33.28515625" style="1" bestFit="1" customWidth="1"/>
    <col min="8449" max="8449" width="19.5703125" style="1" customWidth="1"/>
    <col min="8450" max="8450" width="14.42578125" style="1" customWidth="1"/>
    <col min="8451" max="8451" width="20.85546875" style="1" customWidth="1"/>
    <col min="8452" max="8452" width="9.5703125" style="1" customWidth="1"/>
    <col min="8453" max="8453" width="26" style="1" customWidth="1"/>
    <col min="8454" max="8702" width="11.42578125" style="1"/>
    <col min="8703" max="8703" width="36.28515625" style="1" customWidth="1"/>
    <col min="8704" max="8704" width="33.28515625" style="1" bestFit="1" customWidth="1"/>
    <col min="8705" max="8705" width="19.5703125" style="1" customWidth="1"/>
    <col min="8706" max="8706" width="14.42578125" style="1" customWidth="1"/>
    <col min="8707" max="8707" width="20.85546875" style="1" customWidth="1"/>
    <col min="8708" max="8708" width="9.5703125" style="1" customWidth="1"/>
    <col min="8709" max="8709" width="26" style="1" customWidth="1"/>
    <col min="8710" max="8958" width="11.42578125" style="1"/>
    <col min="8959" max="8959" width="36.28515625" style="1" customWidth="1"/>
    <col min="8960" max="8960" width="33.28515625" style="1" bestFit="1" customWidth="1"/>
    <col min="8961" max="8961" width="19.5703125" style="1" customWidth="1"/>
    <col min="8962" max="8962" width="14.42578125" style="1" customWidth="1"/>
    <col min="8963" max="8963" width="20.85546875" style="1" customWidth="1"/>
    <col min="8964" max="8964" width="9.5703125" style="1" customWidth="1"/>
    <col min="8965" max="8965" width="26" style="1" customWidth="1"/>
    <col min="8966" max="9214" width="11.42578125" style="1"/>
    <col min="9215" max="9215" width="36.28515625" style="1" customWidth="1"/>
    <col min="9216" max="9216" width="33.28515625" style="1" bestFit="1" customWidth="1"/>
    <col min="9217" max="9217" width="19.5703125" style="1" customWidth="1"/>
    <col min="9218" max="9218" width="14.42578125" style="1" customWidth="1"/>
    <col min="9219" max="9219" width="20.85546875" style="1" customWidth="1"/>
    <col min="9220" max="9220" width="9.5703125" style="1" customWidth="1"/>
    <col min="9221" max="9221" width="26" style="1" customWidth="1"/>
    <col min="9222" max="9470" width="11.42578125" style="1"/>
    <col min="9471" max="9471" width="36.28515625" style="1" customWidth="1"/>
    <col min="9472" max="9472" width="33.28515625" style="1" bestFit="1" customWidth="1"/>
    <col min="9473" max="9473" width="19.5703125" style="1" customWidth="1"/>
    <col min="9474" max="9474" width="14.42578125" style="1" customWidth="1"/>
    <col min="9475" max="9475" width="20.85546875" style="1" customWidth="1"/>
    <col min="9476" max="9476" width="9.5703125" style="1" customWidth="1"/>
    <col min="9477" max="9477" width="26" style="1" customWidth="1"/>
    <col min="9478" max="9726" width="11.42578125" style="1"/>
    <col min="9727" max="9727" width="36.28515625" style="1" customWidth="1"/>
    <col min="9728" max="9728" width="33.28515625" style="1" bestFit="1" customWidth="1"/>
    <col min="9729" max="9729" width="19.5703125" style="1" customWidth="1"/>
    <col min="9730" max="9730" width="14.42578125" style="1" customWidth="1"/>
    <col min="9731" max="9731" width="20.85546875" style="1" customWidth="1"/>
    <col min="9732" max="9732" width="9.5703125" style="1" customWidth="1"/>
    <col min="9733" max="9733" width="26" style="1" customWidth="1"/>
    <col min="9734" max="9982" width="11.42578125" style="1"/>
    <col min="9983" max="9983" width="36.28515625" style="1" customWidth="1"/>
    <col min="9984" max="9984" width="33.28515625" style="1" bestFit="1" customWidth="1"/>
    <col min="9985" max="9985" width="19.5703125" style="1" customWidth="1"/>
    <col min="9986" max="9986" width="14.42578125" style="1" customWidth="1"/>
    <col min="9987" max="9987" width="20.85546875" style="1" customWidth="1"/>
    <col min="9988" max="9988" width="9.5703125" style="1" customWidth="1"/>
    <col min="9989" max="9989" width="26" style="1" customWidth="1"/>
    <col min="9990" max="10238" width="11.42578125" style="1"/>
    <col min="10239" max="10239" width="36.28515625" style="1" customWidth="1"/>
    <col min="10240" max="10240" width="33.28515625" style="1" bestFit="1" customWidth="1"/>
    <col min="10241" max="10241" width="19.5703125" style="1" customWidth="1"/>
    <col min="10242" max="10242" width="14.42578125" style="1" customWidth="1"/>
    <col min="10243" max="10243" width="20.85546875" style="1" customWidth="1"/>
    <col min="10244" max="10244" width="9.5703125" style="1" customWidth="1"/>
    <col min="10245" max="10245" width="26" style="1" customWidth="1"/>
    <col min="10246" max="10494" width="11.42578125" style="1"/>
    <col min="10495" max="10495" width="36.28515625" style="1" customWidth="1"/>
    <col min="10496" max="10496" width="33.28515625" style="1" bestFit="1" customWidth="1"/>
    <col min="10497" max="10497" width="19.5703125" style="1" customWidth="1"/>
    <col min="10498" max="10498" width="14.42578125" style="1" customWidth="1"/>
    <col min="10499" max="10499" width="20.85546875" style="1" customWidth="1"/>
    <col min="10500" max="10500" width="9.5703125" style="1" customWidth="1"/>
    <col min="10501" max="10501" width="26" style="1" customWidth="1"/>
    <col min="10502" max="10750" width="11.42578125" style="1"/>
    <col min="10751" max="10751" width="36.28515625" style="1" customWidth="1"/>
    <col min="10752" max="10752" width="33.28515625" style="1" bestFit="1" customWidth="1"/>
    <col min="10753" max="10753" width="19.5703125" style="1" customWidth="1"/>
    <col min="10754" max="10754" width="14.42578125" style="1" customWidth="1"/>
    <col min="10755" max="10755" width="20.85546875" style="1" customWidth="1"/>
    <col min="10756" max="10756" width="9.5703125" style="1" customWidth="1"/>
    <col min="10757" max="10757" width="26" style="1" customWidth="1"/>
    <col min="10758" max="11006" width="11.42578125" style="1"/>
    <col min="11007" max="11007" width="36.28515625" style="1" customWidth="1"/>
    <col min="11008" max="11008" width="33.28515625" style="1" bestFit="1" customWidth="1"/>
    <col min="11009" max="11009" width="19.5703125" style="1" customWidth="1"/>
    <col min="11010" max="11010" width="14.42578125" style="1" customWidth="1"/>
    <col min="11011" max="11011" width="20.85546875" style="1" customWidth="1"/>
    <col min="11012" max="11012" width="9.5703125" style="1" customWidth="1"/>
    <col min="11013" max="11013" width="26" style="1" customWidth="1"/>
    <col min="11014" max="11262" width="11.42578125" style="1"/>
    <col min="11263" max="11263" width="36.28515625" style="1" customWidth="1"/>
    <col min="11264" max="11264" width="33.28515625" style="1" bestFit="1" customWidth="1"/>
    <col min="11265" max="11265" width="19.5703125" style="1" customWidth="1"/>
    <col min="11266" max="11266" width="14.42578125" style="1" customWidth="1"/>
    <col min="11267" max="11267" width="20.85546875" style="1" customWidth="1"/>
    <col min="11268" max="11268" width="9.5703125" style="1" customWidth="1"/>
    <col min="11269" max="11269" width="26" style="1" customWidth="1"/>
    <col min="11270" max="11518" width="11.42578125" style="1"/>
    <col min="11519" max="11519" width="36.28515625" style="1" customWidth="1"/>
    <col min="11520" max="11520" width="33.28515625" style="1" bestFit="1" customWidth="1"/>
    <col min="11521" max="11521" width="19.5703125" style="1" customWidth="1"/>
    <col min="11522" max="11522" width="14.42578125" style="1" customWidth="1"/>
    <col min="11523" max="11523" width="20.85546875" style="1" customWidth="1"/>
    <col min="11524" max="11524" width="9.5703125" style="1" customWidth="1"/>
    <col min="11525" max="11525" width="26" style="1" customWidth="1"/>
    <col min="11526" max="11774" width="11.42578125" style="1"/>
    <col min="11775" max="11775" width="36.28515625" style="1" customWidth="1"/>
    <col min="11776" max="11776" width="33.28515625" style="1" bestFit="1" customWidth="1"/>
    <col min="11777" max="11777" width="19.5703125" style="1" customWidth="1"/>
    <col min="11778" max="11778" width="14.42578125" style="1" customWidth="1"/>
    <col min="11779" max="11779" width="20.85546875" style="1" customWidth="1"/>
    <col min="11780" max="11780" width="9.5703125" style="1" customWidth="1"/>
    <col min="11781" max="11781" width="26" style="1" customWidth="1"/>
    <col min="11782" max="12030" width="11.42578125" style="1"/>
    <col min="12031" max="12031" width="36.28515625" style="1" customWidth="1"/>
    <col min="12032" max="12032" width="33.28515625" style="1" bestFit="1" customWidth="1"/>
    <col min="12033" max="12033" width="19.5703125" style="1" customWidth="1"/>
    <col min="12034" max="12034" width="14.42578125" style="1" customWidth="1"/>
    <col min="12035" max="12035" width="20.85546875" style="1" customWidth="1"/>
    <col min="12036" max="12036" width="9.5703125" style="1" customWidth="1"/>
    <col min="12037" max="12037" width="26" style="1" customWidth="1"/>
    <col min="12038" max="12286" width="11.42578125" style="1"/>
    <col min="12287" max="12287" width="36.28515625" style="1" customWidth="1"/>
    <col min="12288" max="12288" width="33.28515625" style="1" bestFit="1" customWidth="1"/>
    <col min="12289" max="12289" width="19.5703125" style="1" customWidth="1"/>
    <col min="12290" max="12290" width="14.42578125" style="1" customWidth="1"/>
    <col min="12291" max="12291" width="20.85546875" style="1" customWidth="1"/>
    <col min="12292" max="12292" width="9.5703125" style="1" customWidth="1"/>
    <col min="12293" max="12293" width="26" style="1" customWidth="1"/>
    <col min="12294" max="12542" width="11.42578125" style="1"/>
    <col min="12543" max="12543" width="36.28515625" style="1" customWidth="1"/>
    <col min="12544" max="12544" width="33.28515625" style="1" bestFit="1" customWidth="1"/>
    <col min="12545" max="12545" width="19.5703125" style="1" customWidth="1"/>
    <col min="12546" max="12546" width="14.42578125" style="1" customWidth="1"/>
    <col min="12547" max="12547" width="20.85546875" style="1" customWidth="1"/>
    <col min="12548" max="12548" width="9.5703125" style="1" customWidth="1"/>
    <col min="12549" max="12549" width="26" style="1" customWidth="1"/>
    <col min="12550" max="12798" width="11.42578125" style="1"/>
    <col min="12799" max="12799" width="36.28515625" style="1" customWidth="1"/>
    <col min="12800" max="12800" width="33.28515625" style="1" bestFit="1" customWidth="1"/>
    <col min="12801" max="12801" width="19.5703125" style="1" customWidth="1"/>
    <col min="12802" max="12802" width="14.42578125" style="1" customWidth="1"/>
    <col min="12803" max="12803" width="20.85546875" style="1" customWidth="1"/>
    <col min="12804" max="12804" width="9.5703125" style="1" customWidth="1"/>
    <col min="12805" max="12805" width="26" style="1" customWidth="1"/>
    <col min="12806" max="13054" width="11.42578125" style="1"/>
    <col min="13055" max="13055" width="36.28515625" style="1" customWidth="1"/>
    <col min="13056" max="13056" width="33.28515625" style="1" bestFit="1" customWidth="1"/>
    <col min="13057" max="13057" width="19.5703125" style="1" customWidth="1"/>
    <col min="13058" max="13058" width="14.42578125" style="1" customWidth="1"/>
    <col min="13059" max="13059" width="20.85546875" style="1" customWidth="1"/>
    <col min="13060" max="13060" width="9.5703125" style="1" customWidth="1"/>
    <col min="13061" max="13061" width="26" style="1" customWidth="1"/>
    <col min="13062" max="13310" width="11.42578125" style="1"/>
    <col min="13311" max="13311" width="36.28515625" style="1" customWidth="1"/>
    <col min="13312" max="13312" width="33.28515625" style="1" bestFit="1" customWidth="1"/>
    <col min="13313" max="13313" width="19.5703125" style="1" customWidth="1"/>
    <col min="13314" max="13314" width="14.42578125" style="1" customWidth="1"/>
    <col min="13315" max="13315" width="20.85546875" style="1" customWidth="1"/>
    <col min="13316" max="13316" width="9.5703125" style="1" customWidth="1"/>
    <col min="13317" max="13317" width="26" style="1" customWidth="1"/>
    <col min="13318" max="13566" width="11.42578125" style="1"/>
    <col min="13567" max="13567" width="36.28515625" style="1" customWidth="1"/>
    <col min="13568" max="13568" width="33.28515625" style="1" bestFit="1" customWidth="1"/>
    <col min="13569" max="13569" width="19.5703125" style="1" customWidth="1"/>
    <col min="13570" max="13570" width="14.42578125" style="1" customWidth="1"/>
    <col min="13571" max="13571" width="20.85546875" style="1" customWidth="1"/>
    <col min="13572" max="13572" width="9.5703125" style="1" customWidth="1"/>
    <col min="13573" max="13573" width="26" style="1" customWidth="1"/>
    <col min="13574" max="13822" width="11.42578125" style="1"/>
    <col min="13823" max="13823" width="36.28515625" style="1" customWidth="1"/>
    <col min="13824" max="13824" width="33.28515625" style="1" bestFit="1" customWidth="1"/>
    <col min="13825" max="13825" width="19.5703125" style="1" customWidth="1"/>
    <col min="13826" max="13826" width="14.42578125" style="1" customWidth="1"/>
    <col min="13827" max="13827" width="20.85546875" style="1" customWidth="1"/>
    <col min="13828" max="13828" width="9.5703125" style="1" customWidth="1"/>
    <col min="13829" max="13829" width="26" style="1" customWidth="1"/>
    <col min="13830" max="14078" width="11.42578125" style="1"/>
    <col min="14079" max="14079" width="36.28515625" style="1" customWidth="1"/>
    <col min="14080" max="14080" width="33.28515625" style="1" bestFit="1" customWidth="1"/>
    <col min="14081" max="14081" width="19.5703125" style="1" customWidth="1"/>
    <col min="14082" max="14082" width="14.42578125" style="1" customWidth="1"/>
    <col min="14083" max="14083" width="20.85546875" style="1" customWidth="1"/>
    <col min="14084" max="14084" width="9.5703125" style="1" customWidth="1"/>
    <col min="14085" max="14085" width="26" style="1" customWidth="1"/>
    <col min="14086" max="14334" width="11.42578125" style="1"/>
    <col min="14335" max="14335" width="36.28515625" style="1" customWidth="1"/>
    <col min="14336" max="14336" width="33.28515625" style="1" bestFit="1" customWidth="1"/>
    <col min="14337" max="14337" width="19.5703125" style="1" customWidth="1"/>
    <col min="14338" max="14338" width="14.42578125" style="1" customWidth="1"/>
    <col min="14339" max="14339" width="20.85546875" style="1" customWidth="1"/>
    <col min="14340" max="14340" width="9.5703125" style="1" customWidth="1"/>
    <col min="14341" max="14341" width="26" style="1" customWidth="1"/>
    <col min="14342" max="14590" width="11.42578125" style="1"/>
    <col min="14591" max="14591" width="36.28515625" style="1" customWidth="1"/>
    <col min="14592" max="14592" width="33.28515625" style="1" bestFit="1" customWidth="1"/>
    <col min="14593" max="14593" width="19.5703125" style="1" customWidth="1"/>
    <col min="14594" max="14594" width="14.42578125" style="1" customWidth="1"/>
    <col min="14595" max="14595" width="20.85546875" style="1" customWidth="1"/>
    <col min="14596" max="14596" width="9.5703125" style="1" customWidth="1"/>
    <col min="14597" max="14597" width="26" style="1" customWidth="1"/>
    <col min="14598" max="14846" width="11.42578125" style="1"/>
    <col min="14847" max="14847" width="36.28515625" style="1" customWidth="1"/>
    <col min="14848" max="14848" width="33.28515625" style="1" bestFit="1" customWidth="1"/>
    <col min="14849" max="14849" width="19.5703125" style="1" customWidth="1"/>
    <col min="14850" max="14850" width="14.42578125" style="1" customWidth="1"/>
    <col min="14851" max="14851" width="20.85546875" style="1" customWidth="1"/>
    <col min="14852" max="14852" width="9.5703125" style="1" customWidth="1"/>
    <col min="14853" max="14853" width="26" style="1" customWidth="1"/>
    <col min="14854" max="15102" width="11.42578125" style="1"/>
    <col min="15103" max="15103" width="36.28515625" style="1" customWidth="1"/>
    <col min="15104" max="15104" width="33.28515625" style="1" bestFit="1" customWidth="1"/>
    <col min="15105" max="15105" width="19.5703125" style="1" customWidth="1"/>
    <col min="15106" max="15106" width="14.42578125" style="1" customWidth="1"/>
    <col min="15107" max="15107" width="20.85546875" style="1" customWidth="1"/>
    <col min="15108" max="15108" width="9.5703125" style="1" customWidth="1"/>
    <col min="15109" max="15109" width="26" style="1" customWidth="1"/>
    <col min="15110" max="15358" width="11.42578125" style="1"/>
    <col min="15359" max="15359" width="36.28515625" style="1" customWidth="1"/>
    <col min="15360" max="15360" width="33.28515625" style="1" bestFit="1" customWidth="1"/>
    <col min="15361" max="15361" width="19.5703125" style="1" customWidth="1"/>
    <col min="15362" max="15362" width="14.42578125" style="1" customWidth="1"/>
    <col min="15363" max="15363" width="20.85546875" style="1" customWidth="1"/>
    <col min="15364" max="15364" width="9.5703125" style="1" customWidth="1"/>
    <col min="15365" max="15365" width="26" style="1" customWidth="1"/>
    <col min="15366" max="15614" width="11.42578125" style="1"/>
    <col min="15615" max="15615" width="36.28515625" style="1" customWidth="1"/>
    <col min="15616" max="15616" width="33.28515625" style="1" bestFit="1" customWidth="1"/>
    <col min="15617" max="15617" width="19.5703125" style="1" customWidth="1"/>
    <col min="15618" max="15618" width="14.42578125" style="1" customWidth="1"/>
    <col min="15619" max="15619" width="20.85546875" style="1" customWidth="1"/>
    <col min="15620" max="15620" width="9.5703125" style="1" customWidth="1"/>
    <col min="15621" max="15621" width="26" style="1" customWidth="1"/>
    <col min="15622" max="15870" width="11.42578125" style="1"/>
    <col min="15871" max="15871" width="36.28515625" style="1" customWidth="1"/>
    <col min="15872" max="15872" width="33.28515625" style="1" bestFit="1" customWidth="1"/>
    <col min="15873" max="15873" width="19.5703125" style="1" customWidth="1"/>
    <col min="15874" max="15874" width="14.42578125" style="1" customWidth="1"/>
    <col min="15875" max="15875" width="20.85546875" style="1" customWidth="1"/>
    <col min="15876" max="15876" width="9.5703125" style="1" customWidth="1"/>
    <col min="15877" max="15877" width="26" style="1" customWidth="1"/>
    <col min="15878" max="16126" width="11.42578125" style="1"/>
    <col min="16127" max="16127" width="36.28515625" style="1" customWidth="1"/>
    <col min="16128" max="16128" width="33.28515625" style="1" bestFit="1" customWidth="1"/>
    <col min="16129" max="16129" width="19.5703125" style="1" customWidth="1"/>
    <col min="16130" max="16130" width="14.42578125" style="1" customWidth="1"/>
    <col min="16131" max="16131" width="20.85546875" style="1" customWidth="1"/>
    <col min="16132" max="16132" width="9.5703125" style="1" customWidth="1"/>
    <col min="16133" max="16133" width="26" style="1" customWidth="1"/>
    <col min="16134" max="16384" width="11.42578125" style="1"/>
  </cols>
  <sheetData>
    <row r="1" spans="1:6" ht="28.5">
      <c r="B1" s="89" t="s">
        <v>0</v>
      </c>
      <c r="C1" s="90"/>
      <c r="D1" s="90"/>
      <c r="E1" s="90"/>
      <c r="F1" s="90"/>
    </row>
    <row r="2" spans="1:6" s="2" customFormat="1" ht="18.75">
      <c r="B2" s="87" t="s">
        <v>2</v>
      </c>
      <c r="C2" s="88"/>
      <c r="D2" s="88"/>
      <c r="E2" s="88"/>
      <c r="F2" s="88"/>
    </row>
    <row r="3" spans="1:6" s="4" customFormat="1" ht="18.75">
      <c r="D3" s="3"/>
      <c r="E3" s="3"/>
      <c r="F3" s="3"/>
    </row>
    <row r="4" spans="1:6" ht="30">
      <c r="A4" s="12"/>
      <c r="B4" s="18" t="s">
        <v>5</v>
      </c>
      <c r="C4" s="18" t="s">
        <v>14</v>
      </c>
      <c r="D4" s="18" t="s">
        <v>15</v>
      </c>
      <c r="E4" s="19" t="s">
        <v>7</v>
      </c>
      <c r="F4" s="16" t="s">
        <v>4</v>
      </c>
    </row>
    <row r="5" spans="1:6" ht="50.1" customHeight="1">
      <c r="A5" s="12"/>
      <c r="B5" s="10" t="s">
        <v>6</v>
      </c>
      <c r="C5" s="10" t="s">
        <v>17</v>
      </c>
      <c r="D5" s="11" t="s">
        <v>106</v>
      </c>
      <c r="E5" s="10" t="s">
        <v>8</v>
      </c>
      <c r="F5" s="83"/>
    </row>
    <row r="6" spans="1:6" ht="50.1" customHeight="1">
      <c r="A6" s="12"/>
      <c r="B6" s="10" t="s">
        <v>9</v>
      </c>
      <c r="C6" s="10" t="s">
        <v>16</v>
      </c>
      <c r="D6" s="11" t="s">
        <v>107</v>
      </c>
      <c r="E6" s="10" t="s">
        <v>8</v>
      </c>
      <c r="F6" s="83"/>
    </row>
    <row r="7" spans="1:6" ht="50.1" customHeight="1">
      <c r="A7" s="12"/>
      <c r="B7" s="10" t="s">
        <v>10</v>
      </c>
      <c r="C7" s="10" t="s">
        <v>19</v>
      </c>
      <c r="D7" s="11" t="s">
        <v>108</v>
      </c>
      <c r="E7" s="10" t="s">
        <v>18</v>
      </c>
      <c r="F7" s="83"/>
    </row>
    <row r="8" spans="1:6" ht="50.1" customHeight="1">
      <c r="A8" s="12"/>
      <c r="B8" s="10" t="s">
        <v>11</v>
      </c>
      <c r="C8" s="10" t="s">
        <v>36</v>
      </c>
      <c r="D8" s="11" t="s">
        <v>109</v>
      </c>
      <c r="E8" s="10" t="s">
        <v>20</v>
      </c>
      <c r="F8" s="83"/>
    </row>
    <row r="9" spans="1:6" ht="50.1" customHeight="1">
      <c r="A9" s="12"/>
      <c r="B9" s="10" t="s">
        <v>12</v>
      </c>
      <c r="C9" s="10" t="s">
        <v>37</v>
      </c>
      <c r="D9" s="11" t="s">
        <v>110</v>
      </c>
      <c r="E9" s="10" t="s">
        <v>20</v>
      </c>
      <c r="F9" s="83"/>
    </row>
    <row r="10" spans="1:6" ht="50.1" customHeight="1">
      <c r="A10" s="12"/>
      <c r="B10" s="10" t="s">
        <v>13</v>
      </c>
      <c r="C10" s="10" t="s">
        <v>22</v>
      </c>
      <c r="D10" s="11" t="s">
        <v>111</v>
      </c>
      <c r="E10" s="10" t="s">
        <v>18</v>
      </c>
      <c r="F10" s="83"/>
    </row>
    <row r="11" spans="1:6" ht="50.1" customHeight="1">
      <c r="A11" s="12"/>
      <c r="B11" s="10" t="s">
        <v>38</v>
      </c>
      <c r="C11" s="10" t="s">
        <v>21</v>
      </c>
      <c r="D11" s="11" t="s">
        <v>112</v>
      </c>
      <c r="E11" s="10" t="s">
        <v>8</v>
      </c>
      <c r="F11" s="83"/>
    </row>
    <row r="12" spans="1:6" ht="50.1" customHeight="1">
      <c r="A12" s="12"/>
      <c r="B12" s="10" t="s">
        <v>53</v>
      </c>
      <c r="C12" s="10" t="s">
        <v>54</v>
      </c>
      <c r="D12" s="11" t="s">
        <v>113</v>
      </c>
      <c r="E12" s="10" t="s">
        <v>8</v>
      </c>
      <c r="F12" s="83"/>
    </row>
    <row r="13" spans="1:6" ht="50.1" customHeight="1">
      <c r="A13" s="12"/>
      <c r="B13" s="10" t="s">
        <v>55</v>
      </c>
      <c r="C13" s="10" t="s">
        <v>56</v>
      </c>
      <c r="D13" s="11" t="s">
        <v>114</v>
      </c>
      <c r="E13" s="10" t="s">
        <v>57</v>
      </c>
      <c r="F13" s="83"/>
    </row>
    <row r="14" spans="1:6" ht="50.1" customHeight="1">
      <c r="A14" s="12"/>
      <c r="B14" s="10" t="s">
        <v>88</v>
      </c>
      <c r="C14" s="10" t="s">
        <v>89</v>
      </c>
      <c r="D14" s="11" t="s">
        <v>115</v>
      </c>
      <c r="E14" s="10" t="s">
        <v>18</v>
      </c>
      <c r="F14" s="83"/>
    </row>
    <row r="15" spans="1:6">
      <c r="A15" s="12"/>
      <c r="B15" s="16"/>
      <c r="C15" s="16"/>
      <c r="D15" s="17"/>
      <c r="E15" s="16"/>
      <c r="F15" s="16"/>
    </row>
    <row r="16" spans="1:6" ht="16.5" thickBot="1">
      <c r="A16" s="12"/>
      <c r="B16" s="12"/>
      <c r="C16" s="12"/>
      <c r="D16" s="13"/>
      <c r="E16" s="13"/>
      <c r="F16" s="14"/>
    </row>
    <row r="17" spans="1:6" ht="14.25" customHeight="1" thickBot="1">
      <c r="A17" s="12"/>
      <c r="B17" s="84" t="s">
        <v>188</v>
      </c>
      <c r="C17" s="85"/>
      <c r="D17" s="85"/>
      <c r="E17" s="85"/>
      <c r="F17" s="86"/>
    </row>
    <row r="18" spans="1:6">
      <c r="A18" s="12"/>
      <c r="B18" s="12"/>
      <c r="C18" s="12"/>
      <c r="D18" s="15"/>
      <c r="E18" s="15"/>
      <c r="F18" s="15"/>
    </row>
    <row r="19" spans="1:6">
      <c r="A19" s="12"/>
      <c r="B19" s="12"/>
      <c r="C19" s="12"/>
      <c r="D19" s="12"/>
      <c r="E19" s="12"/>
      <c r="F19" s="12"/>
    </row>
    <row r="20" spans="1:6">
      <c r="A20" s="12"/>
      <c r="B20" s="12"/>
      <c r="C20" s="12"/>
      <c r="D20" s="12"/>
      <c r="E20" s="12"/>
      <c r="F20" s="12"/>
    </row>
    <row r="21" spans="1:6">
      <c r="A21" s="12"/>
      <c r="B21" s="12"/>
      <c r="C21" s="12"/>
      <c r="D21" s="12"/>
      <c r="E21" s="12"/>
      <c r="F21" s="12"/>
    </row>
  </sheetData>
  <sheetProtection algorithmName="SHA-512" hashValue="MOvDfQFFt1Z1dJQa2WNsz6olbgSSVvyOzR/gbn5BmHGALa+SBTt6Cvkw+smHBO3EJEza7rKFP1/zAndabmc9lA==" saltValue="Rl3Bgsm4HJOxy9cDcDFevA==" spinCount="100000" sheet="1" formatCells="0" formatColumns="0" formatRows="0" insertColumns="0" insertRows="0" insertHyperlinks="0" deleteColumns="0" deleteRows="0" sort="0" autoFilter="0" pivotTables="0"/>
  <mergeCells count="3">
    <mergeCell ref="B17:F17"/>
    <mergeCell ref="B2:F2"/>
    <mergeCell ref="B1:F1"/>
  </mergeCells>
  <printOptions horizontalCentered="1" verticalCentered="1"/>
  <pageMargins left="0" right="0" top="0.59055118110236227" bottom="0.98425196850393704" header="0.51181102362204722" footer="0.51181102362204722"/>
  <pageSetup paperSize="9" scale="75" orientation="portrait" r:id="rId1"/>
  <headerFooter alignWithMargins="0">
    <oddFooter>&amp;CCCBTA - ESPACES VERTS 2022/2023
BORDEREAU DES PRIX UNITAIRES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B1:N78"/>
  <sheetViews>
    <sheetView view="pageBreakPreview" topLeftCell="A58" zoomScale="85" zoomScaleNormal="100" zoomScaleSheetLayoutView="85" workbookViewId="0">
      <selection activeCell="B69" sqref="B69:N69"/>
    </sheetView>
  </sheetViews>
  <sheetFormatPr baseColWidth="10" defaultRowHeight="15.75"/>
  <cols>
    <col min="1" max="1" width="5.5703125" style="1" customWidth="1"/>
    <col min="2" max="2" width="4.28515625" style="1" customWidth="1"/>
    <col min="3" max="3" width="48.42578125" style="1" customWidth="1"/>
    <col min="4" max="4" width="18.5703125" style="1" customWidth="1"/>
    <col min="5" max="5" width="13.85546875" style="1" customWidth="1"/>
    <col min="6" max="7" width="9.85546875" style="1" customWidth="1"/>
    <col min="8" max="8" width="20.28515625" style="1" customWidth="1"/>
    <col min="9" max="9" width="13.42578125" style="1" customWidth="1"/>
    <col min="10" max="10" width="20.28515625" style="1" customWidth="1"/>
    <col min="11" max="11" width="12.5703125" style="1" customWidth="1"/>
    <col min="12" max="12" width="15.28515625" style="1" customWidth="1"/>
    <col min="13" max="13" width="1.5703125" style="1" customWidth="1"/>
    <col min="14" max="14" width="15.42578125" style="65" customWidth="1"/>
    <col min="15" max="15" width="1.7109375" style="1" customWidth="1"/>
    <col min="16" max="260" width="11" style="1"/>
    <col min="261" max="261" width="36.28515625" style="1" customWidth="1"/>
    <col min="262" max="262" width="33.28515625" style="1" bestFit="1" customWidth="1"/>
    <col min="263" max="263" width="19.5703125" style="1" customWidth="1"/>
    <col min="264" max="264" width="14.42578125" style="1" customWidth="1"/>
    <col min="265" max="265" width="20.85546875" style="1" customWidth="1"/>
    <col min="266" max="266" width="9.5703125" style="1" customWidth="1"/>
    <col min="267" max="267" width="26" style="1" customWidth="1"/>
    <col min="268" max="516" width="11" style="1"/>
    <col min="517" max="517" width="36.28515625" style="1" customWidth="1"/>
    <col min="518" max="518" width="33.28515625" style="1" bestFit="1" customWidth="1"/>
    <col min="519" max="519" width="19.5703125" style="1" customWidth="1"/>
    <col min="520" max="520" width="14.42578125" style="1" customWidth="1"/>
    <col min="521" max="521" width="20.85546875" style="1" customWidth="1"/>
    <col min="522" max="522" width="9.5703125" style="1" customWidth="1"/>
    <col min="523" max="523" width="26" style="1" customWidth="1"/>
    <col min="524" max="772" width="11" style="1"/>
    <col min="773" max="773" width="36.28515625" style="1" customWidth="1"/>
    <col min="774" max="774" width="33.28515625" style="1" bestFit="1" customWidth="1"/>
    <col min="775" max="775" width="19.5703125" style="1" customWidth="1"/>
    <col min="776" max="776" width="14.42578125" style="1" customWidth="1"/>
    <col min="777" max="777" width="20.85546875" style="1" customWidth="1"/>
    <col min="778" max="778" width="9.5703125" style="1" customWidth="1"/>
    <col min="779" max="779" width="26" style="1" customWidth="1"/>
    <col min="780" max="1028" width="11" style="1"/>
    <col min="1029" max="1029" width="36.28515625" style="1" customWidth="1"/>
    <col min="1030" max="1030" width="33.28515625" style="1" bestFit="1" customWidth="1"/>
    <col min="1031" max="1031" width="19.5703125" style="1" customWidth="1"/>
    <col min="1032" max="1032" width="14.42578125" style="1" customWidth="1"/>
    <col min="1033" max="1033" width="20.85546875" style="1" customWidth="1"/>
    <col min="1034" max="1034" width="9.5703125" style="1" customWidth="1"/>
    <col min="1035" max="1035" width="26" style="1" customWidth="1"/>
    <col min="1036" max="1284" width="11" style="1"/>
    <col min="1285" max="1285" width="36.28515625" style="1" customWidth="1"/>
    <col min="1286" max="1286" width="33.28515625" style="1" bestFit="1" customWidth="1"/>
    <col min="1287" max="1287" width="19.5703125" style="1" customWidth="1"/>
    <col min="1288" max="1288" width="14.42578125" style="1" customWidth="1"/>
    <col min="1289" max="1289" width="20.85546875" style="1" customWidth="1"/>
    <col min="1290" max="1290" width="9.5703125" style="1" customWidth="1"/>
    <col min="1291" max="1291" width="26" style="1" customWidth="1"/>
    <col min="1292" max="1540" width="11" style="1"/>
    <col min="1541" max="1541" width="36.28515625" style="1" customWidth="1"/>
    <col min="1542" max="1542" width="33.28515625" style="1" bestFit="1" customWidth="1"/>
    <col min="1543" max="1543" width="19.5703125" style="1" customWidth="1"/>
    <col min="1544" max="1544" width="14.42578125" style="1" customWidth="1"/>
    <col min="1545" max="1545" width="20.85546875" style="1" customWidth="1"/>
    <col min="1546" max="1546" width="9.5703125" style="1" customWidth="1"/>
    <col min="1547" max="1547" width="26" style="1" customWidth="1"/>
    <col min="1548" max="1796" width="11" style="1"/>
    <col min="1797" max="1797" width="36.28515625" style="1" customWidth="1"/>
    <col min="1798" max="1798" width="33.28515625" style="1" bestFit="1" customWidth="1"/>
    <col min="1799" max="1799" width="19.5703125" style="1" customWidth="1"/>
    <col min="1800" max="1800" width="14.42578125" style="1" customWidth="1"/>
    <col min="1801" max="1801" width="20.85546875" style="1" customWidth="1"/>
    <col min="1802" max="1802" width="9.5703125" style="1" customWidth="1"/>
    <col min="1803" max="1803" width="26" style="1" customWidth="1"/>
    <col min="1804" max="2052" width="11" style="1"/>
    <col min="2053" max="2053" width="36.28515625" style="1" customWidth="1"/>
    <col min="2054" max="2054" width="33.28515625" style="1" bestFit="1" customWidth="1"/>
    <col min="2055" max="2055" width="19.5703125" style="1" customWidth="1"/>
    <col min="2056" max="2056" width="14.42578125" style="1" customWidth="1"/>
    <col min="2057" max="2057" width="20.85546875" style="1" customWidth="1"/>
    <col min="2058" max="2058" width="9.5703125" style="1" customWidth="1"/>
    <col min="2059" max="2059" width="26" style="1" customWidth="1"/>
    <col min="2060" max="2308" width="11" style="1"/>
    <col min="2309" max="2309" width="36.28515625" style="1" customWidth="1"/>
    <col min="2310" max="2310" width="33.28515625" style="1" bestFit="1" customWidth="1"/>
    <col min="2311" max="2311" width="19.5703125" style="1" customWidth="1"/>
    <col min="2312" max="2312" width="14.42578125" style="1" customWidth="1"/>
    <col min="2313" max="2313" width="20.85546875" style="1" customWidth="1"/>
    <col min="2314" max="2314" width="9.5703125" style="1" customWidth="1"/>
    <col min="2315" max="2315" width="26" style="1" customWidth="1"/>
    <col min="2316" max="2564" width="11" style="1"/>
    <col min="2565" max="2565" width="36.28515625" style="1" customWidth="1"/>
    <col min="2566" max="2566" width="33.28515625" style="1" bestFit="1" customWidth="1"/>
    <col min="2567" max="2567" width="19.5703125" style="1" customWidth="1"/>
    <col min="2568" max="2568" width="14.42578125" style="1" customWidth="1"/>
    <col min="2569" max="2569" width="20.85546875" style="1" customWidth="1"/>
    <col min="2570" max="2570" width="9.5703125" style="1" customWidth="1"/>
    <col min="2571" max="2571" width="26" style="1" customWidth="1"/>
    <col min="2572" max="2820" width="11" style="1"/>
    <col min="2821" max="2821" width="36.28515625" style="1" customWidth="1"/>
    <col min="2822" max="2822" width="33.28515625" style="1" bestFit="1" customWidth="1"/>
    <col min="2823" max="2823" width="19.5703125" style="1" customWidth="1"/>
    <col min="2824" max="2824" width="14.42578125" style="1" customWidth="1"/>
    <col min="2825" max="2825" width="20.85546875" style="1" customWidth="1"/>
    <col min="2826" max="2826" width="9.5703125" style="1" customWidth="1"/>
    <col min="2827" max="2827" width="26" style="1" customWidth="1"/>
    <col min="2828" max="3076" width="11" style="1"/>
    <col min="3077" max="3077" width="36.28515625" style="1" customWidth="1"/>
    <col min="3078" max="3078" width="33.28515625" style="1" bestFit="1" customWidth="1"/>
    <col min="3079" max="3079" width="19.5703125" style="1" customWidth="1"/>
    <col min="3080" max="3080" width="14.42578125" style="1" customWidth="1"/>
    <col min="3081" max="3081" width="20.85546875" style="1" customWidth="1"/>
    <col min="3082" max="3082" width="9.5703125" style="1" customWidth="1"/>
    <col min="3083" max="3083" width="26" style="1" customWidth="1"/>
    <col min="3084" max="3332" width="11" style="1"/>
    <col min="3333" max="3333" width="36.28515625" style="1" customWidth="1"/>
    <col min="3334" max="3334" width="33.28515625" style="1" bestFit="1" customWidth="1"/>
    <col min="3335" max="3335" width="19.5703125" style="1" customWidth="1"/>
    <col min="3336" max="3336" width="14.42578125" style="1" customWidth="1"/>
    <col min="3337" max="3337" width="20.85546875" style="1" customWidth="1"/>
    <col min="3338" max="3338" width="9.5703125" style="1" customWidth="1"/>
    <col min="3339" max="3339" width="26" style="1" customWidth="1"/>
    <col min="3340" max="3588" width="11" style="1"/>
    <col min="3589" max="3589" width="36.28515625" style="1" customWidth="1"/>
    <col min="3590" max="3590" width="33.28515625" style="1" bestFit="1" customWidth="1"/>
    <col min="3591" max="3591" width="19.5703125" style="1" customWidth="1"/>
    <col min="3592" max="3592" width="14.42578125" style="1" customWidth="1"/>
    <col min="3593" max="3593" width="20.85546875" style="1" customWidth="1"/>
    <col min="3594" max="3594" width="9.5703125" style="1" customWidth="1"/>
    <col min="3595" max="3595" width="26" style="1" customWidth="1"/>
    <col min="3596" max="3844" width="11" style="1"/>
    <col min="3845" max="3845" width="36.28515625" style="1" customWidth="1"/>
    <col min="3846" max="3846" width="33.28515625" style="1" bestFit="1" customWidth="1"/>
    <col min="3847" max="3847" width="19.5703125" style="1" customWidth="1"/>
    <col min="3848" max="3848" width="14.42578125" style="1" customWidth="1"/>
    <col min="3849" max="3849" width="20.85546875" style="1" customWidth="1"/>
    <col min="3850" max="3850" width="9.5703125" style="1" customWidth="1"/>
    <col min="3851" max="3851" width="26" style="1" customWidth="1"/>
    <col min="3852" max="4100" width="11" style="1"/>
    <col min="4101" max="4101" width="36.28515625" style="1" customWidth="1"/>
    <col min="4102" max="4102" width="33.28515625" style="1" bestFit="1" customWidth="1"/>
    <col min="4103" max="4103" width="19.5703125" style="1" customWidth="1"/>
    <col min="4104" max="4104" width="14.42578125" style="1" customWidth="1"/>
    <col min="4105" max="4105" width="20.85546875" style="1" customWidth="1"/>
    <col min="4106" max="4106" width="9.5703125" style="1" customWidth="1"/>
    <col min="4107" max="4107" width="26" style="1" customWidth="1"/>
    <col min="4108" max="4356" width="11" style="1"/>
    <col min="4357" max="4357" width="36.28515625" style="1" customWidth="1"/>
    <col min="4358" max="4358" width="33.28515625" style="1" bestFit="1" customWidth="1"/>
    <col min="4359" max="4359" width="19.5703125" style="1" customWidth="1"/>
    <col min="4360" max="4360" width="14.42578125" style="1" customWidth="1"/>
    <col min="4361" max="4361" width="20.85546875" style="1" customWidth="1"/>
    <col min="4362" max="4362" width="9.5703125" style="1" customWidth="1"/>
    <col min="4363" max="4363" width="26" style="1" customWidth="1"/>
    <col min="4364" max="4612" width="11" style="1"/>
    <col min="4613" max="4613" width="36.28515625" style="1" customWidth="1"/>
    <col min="4614" max="4614" width="33.28515625" style="1" bestFit="1" customWidth="1"/>
    <col min="4615" max="4615" width="19.5703125" style="1" customWidth="1"/>
    <col min="4616" max="4616" width="14.42578125" style="1" customWidth="1"/>
    <col min="4617" max="4617" width="20.85546875" style="1" customWidth="1"/>
    <col min="4618" max="4618" width="9.5703125" style="1" customWidth="1"/>
    <col min="4619" max="4619" width="26" style="1" customWidth="1"/>
    <col min="4620" max="4868" width="11" style="1"/>
    <col min="4869" max="4869" width="36.28515625" style="1" customWidth="1"/>
    <col min="4870" max="4870" width="33.28515625" style="1" bestFit="1" customWidth="1"/>
    <col min="4871" max="4871" width="19.5703125" style="1" customWidth="1"/>
    <col min="4872" max="4872" width="14.42578125" style="1" customWidth="1"/>
    <col min="4873" max="4873" width="20.85546875" style="1" customWidth="1"/>
    <col min="4874" max="4874" width="9.5703125" style="1" customWidth="1"/>
    <col min="4875" max="4875" width="26" style="1" customWidth="1"/>
    <col min="4876" max="5124" width="11" style="1"/>
    <col min="5125" max="5125" width="36.28515625" style="1" customWidth="1"/>
    <col min="5126" max="5126" width="33.28515625" style="1" bestFit="1" customWidth="1"/>
    <col min="5127" max="5127" width="19.5703125" style="1" customWidth="1"/>
    <col min="5128" max="5128" width="14.42578125" style="1" customWidth="1"/>
    <col min="5129" max="5129" width="20.85546875" style="1" customWidth="1"/>
    <col min="5130" max="5130" width="9.5703125" style="1" customWidth="1"/>
    <col min="5131" max="5131" width="26" style="1" customWidth="1"/>
    <col min="5132" max="5380" width="11" style="1"/>
    <col min="5381" max="5381" width="36.28515625" style="1" customWidth="1"/>
    <col min="5382" max="5382" width="33.28515625" style="1" bestFit="1" customWidth="1"/>
    <col min="5383" max="5383" width="19.5703125" style="1" customWidth="1"/>
    <col min="5384" max="5384" width="14.42578125" style="1" customWidth="1"/>
    <col min="5385" max="5385" width="20.85546875" style="1" customWidth="1"/>
    <col min="5386" max="5386" width="9.5703125" style="1" customWidth="1"/>
    <col min="5387" max="5387" width="26" style="1" customWidth="1"/>
    <col min="5388" max="5636" width="11" style="1"/>
    <col min="5637" max="5637" width="36.28515625" style="1" customWidth="1"/>
    <col min="5638" max="5638" width="33.28515625" style="1" bestFit="1" customWidth="1"/>
    <col min="5639" max="5639" width="19.5703125" style="1" customWidth="1"/>
    <col min="5640" max="5640" width="14.42578125" style="1" customWidth="1"/>
    <col min="5641" max="5641" width="20.85546875" style="1" customWidth="1"/>
    <col min="5642" max="5642" width="9.5703125" style="1" customWidth="1"/>
    <col min="5643" max="5643" width="26" style="1" customWidth="1"/>
    <col min="5644" max="5892" width="11" style="1"/>
    <col min="5893" max="5893" width="36.28515625" style="1" customWidth="1"/>
    <col min="5894" max="5894" width="33.28515625" style="1" bestFit="1" customWidth="1"/>
    <col min="5895" max="5895" width="19.5703125" style="1" customWidth="1"/>
    <col min="5896" max="5896" width="14.42578125" style="1" customWidth="1"/>
    <col min="5897" max="5897" width="20.85546875" style="1" customWidth="1"/>
    <col min="5898" max="5898" width="9.5703125" style="1" customWidth="1"/>
    <col min="5899" max="5899" width="26" style="1" customWidth="1"/>
    <col min="5900" max="6148" width="11" style="1"/>
    <col min="6149" max="6149" width="36.28515625" style="1" customWidth="1"/>
    <col min="6150" max="6150" width="33.28515625" style="1" bestFit="1" customWidth="1"/>
    <col min="6151" max="6151" width="19.5703125" style="1" customWidth="1"/>
    <col min="6152" max="6152" width="14.42578125" style="1" customWidth="1"/>
    <col min="6153" max="6153" width="20.85546875" style="1" customWidth="1"/>
    <col min="6154" max="6154" width="9.5703125" style="1" customWidth="1"/>
    <col min="6155" max="6155" width="26" style="1" customWidth="1"/>
    <col min="6156" max="6404" width="11" style="1"/>
    <col min="6405" max="6405" width="36.28515625" style="1" customWidth="1"/>
    <col min="6406" max="6406" width="33.28515625" style="1" bestFit="1" customWidth="1"/>
    <col min="6407" max="6407" width="19.5703125" style="1" customWidth="1"/>
    <col min="6408" max="6408" width="14.42578125" style="1" customWidth="1"/>
    <col min="6409" max="6409" width="20.85546875" style="1" customWidth="1"/>
    <col min="6410" max="6410" width="9.5703125" style="1" customWidth="1"/>
    <col min="6411" max="6411" width="26" style="1" customWidth="1"/>
    <col min="6412" max="6660" width="11" style="1"/>
    <col min="6661" max="6661" width="36.28515625" style="1" customWidth="1"/>
    <col min="6662" max="6662" width="33.28515625" style="1" bestFit="1" customWidth="1"/>
    <col min="6663" max="6663" width="19.5703125" style="1" customWidth="1"/>
    <col min="6664" max="6664" width="14.42578125" style="1" customWidth="1"/>
    <col min="6665" max="6665" width="20.85546875" style="1" customWidth="1"/>
    <col min="6666" max="6666" width="9.5703125" style="1" customWidth="1"/>
    <col min="6667" max="6667" width="26" style="1" customWidth="1"/>
    <col min="6668" max="6916" width="11" style="1"/>
    <col min="6917" max="6917" width="36.28515625" style="1" customWidth="1"/>
    <col min="6918" max="6918" width="33.28515625" style="1" bestFit="1" customWidth="1"/>
    <col min="6919" max="6919" width="19.5703125" style="1" customWidth="1"/>
    <col min="6920" max="6920" width="14.42578125" style="1" customWidth="1"/>
    <col min="6921" max="6921" width="20.85546875" style="1" customWidth="1"/>
    <col min="6922" max="6922" width="9.5703125" style="1" customWidth="1"/>
    <col min="6923" max="6923" width="26" style="1" customWidth="1"/>
    <col min="6924" max="7172" width="11" style="1"/>
    <col min="7173" max="7173" width="36.28515625" style="1" customWidth="1"/>
    <col min="7174" max="7174" width="33.28515625" style="1" bestFit="1" customWidth="1"/>
    <col min="7175" max="7175" width="19.5703125" style="1" customWidth="1"/>
    <col min="7176" max="7176" width="14.42578125" style="1" customWidth="1"/>
    <col min="7177" max="7177" width="20.85546875" style="1" customWidth="1"/>
    <col min="7178" max="7178" width="9.5703125" style="1" customWidth="1"/>
    <col min="7179" max="7179" width="26" style="1" customWidth="1"/>
    <col min="7180" max="7428" width="11" style="1"/>
    <col min="7429" max="7429" width="36.28515625" style="1" customWidth="1"/>
    <col min="7430" max="7430" width="33.28515625" style="1" bestFit="1" customWidth="1"/>
    <col min="7431" max="7431" width="19.5703125" style="1" customWidth="1"/>
    <col min="7432" max="7432" width="14.42578125" style="1" customWidth="1"/>
    <col min="7433" max="7433" width="20.85546875" style="1" customWidth="1"/>
    <col min="7434" max="7434" width="9.5703125" style="1" customWidth="1"/>
    <col min="7435" max="7435" width="26" style="1" customWidth="1"/>
    <col min="7436" max="7684" width="11" style="1"/>
    <col min="7685" max="7685" width="36.28515625" style="1" customWidth="1"/>
    <col min="7686" max="7686" width="33.28515625" style="1" bestFit="1" customWidth="1"/>
    <col min="7687" max="7687" width="19.5703125" style="1" customWidth="1"/>
    <col min="7688" max="7688" width="14.42578125" style="1" customWidth="1"/>
    <col min="7689" max="7689" width="20.85546875" style="1" customWidth="1"/>
    <col min="7690" max="7690" width="9.5703125" style="1" customWidth="1"/>
    <col min="7691" max="7691" width="26" style="1" customWidth="1"/>
    <col min="7692" max="7940" width="11" style="1"/>
    <col min="7941" max="7941" width="36.28515625" style="1" customWidth="1"/>
    <col min="7942" max="7942" width="33.28515625" style="1" bestFit="1" customWidth="1"/>
    <col min="7943" max="7943" width="19.5703125" style="1" customWidth="1"/>
    <col min="7944" max="7944" width="14.42578125" style="1" customWidth="1"/>
    <col min="7945" max="7945" width="20.85546875" style="1" customWidth="1"/>
    <col min="7946" max="7946" width="9.5703125" style="1" customWidth="1"/>
    <col min="7947" max="7947" width="26" style="1" customWidth="1"/>
    <col min="7948" max="8196" width="11" style="1"/>
    <col min="8197" max="8197" width="36.28515625" style="1" customWidth="1"/>
    <col min="8198" max="8198" width="33.28515625" style="1" bestFit="1" customWidth="1"/>
    <col min="8199" max="8199" width="19.5703125" style="1" customWidth="1"/>
    <col min="8200" max="8200" width="14.42578125" style="1" customWidth="1"/>
    <col min="8201" max="8201" width="20.85546875" style="1" customWidth="1"/>
    <col min="8202" max="8202" width="9.5703125" style="1" customWidth="1"/>
    <col min="8203" max="8203" width="26" style="1" customWidth="1"/>
    <col min="8204" max="8452" width="11" style="1"/>
    <col min="8453" max="8453" width="36.28515625" style="1" customWidth="1"/>
    <col min="8454" max="8454" width="33.28515625" style="1" bestFit="1" customWidth="1"/>
    <col min="8455" max="8455" width="19.5703125" style="1" customWidth="1"/>
    <col min="8456" max="8456" width="14.42578125" style="1" customWidth="1"/>
    <col min="8457" max="8457" width="20.85546875" style="1" customWidth="1"/>
    <col min="8458" max="8458" width="9.5703125" style="1" customWidth="1"/>
    <col min="8459" max="8459" width="26" style="1" customWidth="1"/>
    <col min="8460" max="8708" width="11" style="1"/>
    <col min="8709" max="8709" width="36.28515625" style="1" customWidth="1"/>
    <col min="8710" max="8710" width="33.28515625" style="1" bestFit="1" customWidth="1"/>
    <col min="8711" max="8711" width="19.5703125" style="1" customWidth="1"/>
    <col min="8712" max="8712" width="14.42578125" style="1" customWidth="1"/>
    <col min="8713" max="8713" width="20.85546875" style="1" customWidth="1"/>
    <col min="8714" max="8714" width="9.5703125" style="1" customWidth="1"/>
    <col min="8715" max="8715" width="26" style="1" customWidth="1"/>
    <col min="8716" max="8964" width="11" style="1"/>
    <col min="8965" max="8965" width="36.28515625" style="1" customWidth="1"/>
    <col min="8966" max="8966" width="33.28515625" style="1" bestFit="1" customWidth="1"/>
    <col min="8967" max="8967" width="19.5703125" style="1" customWidth="1"/>
    <col min="8968" max="8968" width="14.42578125" style="1" customWidth="1"/>
    <col min="8969" max="8969" width="20.85546875" style="1" customWidth="1"/>
    <col min="8970" max="8970" width="9.5703125" style="1" customWidth="1"/>
    <col min="8971" max="8971" width="26" style="1" customWidth="1"/>
    <col min="8972" max="9220" width="11" style="1"/>
    <col min="9221" max="9221" width="36.28515625" style="1" customWidth="1"/>
    <col min="9222" max="9222" width="33.28515625" style="1" bestFit="1" customWidth="1"/>
    <col min="9223" max="9223" width="19.5703125" style="1" customWidth="1"/>
    <col min="9224" max="9224" width="14.42578125" style="1" customWidth="1"/>
    <col min="9225" max="9225" width="20.85546875" style="1" customWidth="1"/>
    <col min="9226" max="9226" width="9.5703125" style="1" customWidth="1"/>
    <col min="9227" max="9227" width="26" style="1" customWidth="1"/>
    <col min="9228" max="9476" width="11" style="1"/>
    <col min="9477" max="9477" width="36.28515625" style="1" customWidth="1"/>
    <col min="9478" max="9478" width="33.28515625" style="1" bestFit="1" customWidth="1"/>
    <col min="9479" max="9479" width="19.5703125" style="1" customWidth="1"/>
    <col min="9480" max="9480" width="14.42578125" style="1" customWidth="1"/>
    <col min="9481" max="9481" width="20.85546875" style="1" customWidth="1"/>
    <col min="9482" max="9482" width="9.5703125" style="1" customWidth="1"/>
    <col min="9483" max="9483" width="26" style="1" customWidth="1"/>
    <col min="9484" max="9732" width="11" style="1"/>
    <col min="9733" max="9733" width="36.28515625" style="1" customWidth="1"/>
    <col min="9734" max="9734" width="33.28515625" style="1" bestFit="1" customWidth="1"/>
    <col min="9735" max="9735" width="19.5703125" style="1" customWidth="1"/>
    <col min="9736" max="9736" width="14.42578125" style="1" customWidth="1"/>
    <col min="9737" max="9737" width="20.85546875" style="1" customWidth="1"/>
    <col min="9738" max="9738" width="9.5703125" style="1" customWidth="1"/>
    <col min="9739" max="9739" width="26" style="1" customWidth="1"/>
    <col min="9740" max="9988" width="11" style="1"/>
    <col min="9989" max="9989" width="36.28515625" style="1" customWidth="1"/>
    <col min="9990" max="9990" width="33.28515625" style="1" bestFit="1" customWidth="1"/>
    <col min="9991" max="9991" width="19.5703125" style="1" customWidth="1"/>
    <col min="9992" max="9992" width="14.42578125" style="1" customWidth="1"/>
    <col min="9993" max="9993" width="20.85546875" style="1" customWidth="1"/>
    <col min="9994" max="9994" width="9.5703125" style="1" customWidth="1"/>
    <col min="9995" max="9995" width="26" style="1" customWidth="1"/>
    <col min="9996" max="10244" width="11" style="1"/>
    <col min="10245" max="10245" width="36.28515625" style="1" customWidth="1"/>
    <col min="10246" max="10246" width="33.28515625" style="1" bestFit="1" customWidth="1"/>
    <col min="10247" max="10247" width="19.5703125" style="1" customWidth="1"/>
    <col min="10248" max="10248" width="14.42578125" style="1" customWidth="1"/>
    <col min="10249" max="10249" width="20.85546875" style="1" customWidth="1"/>
    <col min="10250" max="10250" width="9.5703125" style="1" customWidth="1"/>
    <col min="10251" max="10251" width="26" style="1" customWidth="1"/>
    <col min="10252" max="10500" width="11" style="1"/>
    <col min="10501" max="10501" width="36.28515625" style="1" customWidth="1"/>
    <col min="10502" max="10502" width="33.28515625" style="1" bestFit="1" customWidth="1"/>
    <col min="10503" max="10503" width="19.5703125" style="1" customWidth="1"/>
    <col min="10504" max="10504" width="14.42578125" style="1" customWidth="1"/>
    <col min="10505" max="10505" width="20.85546875" style="1" customWidth="1"/>
    <col min="10506" max="10506" width="9.5703125" style="1" customWidth="1"/>
    <col min="10507" max="10507" width="26" style="1" customWidth="1"/>
    <col min="10508" max="10756" width="11" style="1"/>
    <col min="10757" max="10757" width="36.28515625" style="1" customWidth="1"/>
    <col min="10758" max="10758" width="33.28515625" style="1" bestFit="1" customWidth="1"/>
    <col min="10759" max="10759" width="19.5703125" style="1" customWidth="1"/>
    <col min="10760" max="10760" width="14.42578125" style="1" customWidth="1"/>
    <col min="10761" max="10761" width="20.85546875" style="1" customWidth="1"/>
    <col min="10762" max="10762" width="9.5703125" style="1" customWidth="1"/>
    <col min="10763" max="10763" width="26" style="1" customWidth="1"/>
    <col min="10764" max="11012" width="11" style="1"/>
    <col min="11013" max="11013" width="36.28515625" style="1" customWidth="1"/>
    <col min="11014" max="11014" width="33.28515625" style="1" bestFit="1" customWidth="1"/>
    <col min="11015" max="11015" width="19.5703125" style="1" customWidth="1"/>
    <col min="11016" max="11016" width="14.42578125" style="1" customWidth="1"/>
    <col min="11017" max="11017" width="20.85546875" style="1" customWidth="1"/>
    <col min="11018" max="11018" width="9.5703125" style="1" customWidth="1"/>
    <col min="11019" max="11019" width="26" style="1" customWidth="1"/>
    <col min="11020" max="11268" width="11" style="1"/>
    <col min="11269" max="11269" width="36.28515625" style="1" customWidth="1"/>
    <col min="11270" max="11270" width="33.28515625" style="1" bestFit="1" customWidth="1"/>
    <col min="11271" max="11271" width="19.5703125" style="1" customWidth="1"/>
    <col min="11272" max="11272" width="14.42578125" style="1" customWidth="1"/>
    <col min="11273" max="11273" width="20.85546875" style="1" customWidth="1"/>
    <col min="11274" max="11274" width="9.5703125" style="1" customWidth="1"/>
    <col min="11275" max="11275" width="26" style="1" customWidth="1"/>
    <col min="11276" max="11524" width="11" style="1"/>
    <col min="11525" max="11525" width="36.28515625" style="1" customWidth="1"/>
    <col min="11526" max="11526" width="33.28515625" style="1" bestFit="1" customWidth="1"/>
    <col min="11527" max="11527" width="19.5703125" style="1" customWidth="1"/>
    <col min="11528" max="11528" width="14.42578125" style="1" customWidth="1"/>
    <col min="11529" max="11529" width="20.85546875" style="1" customWidth="1"/>
    <col min="11530" max="11530" width="9.5703125" style="1" customWidth="1"/>
    <col min="11531" max="11531" width="26" style="1" customWidth="1"/>
    <col min="11532" max="11780" width="11" style="1"/>
    <col min="11781" max="11781" width="36.28515625" style="1" customWidth="1"/>
    <col min="11782" max="11782" width="33.28515625" style="1" bestFit="1" customWidth="1"/>
    <col min="11783" max="11783" width="19.5703125" style="1" customWidth="1"/>
    <col min="11784" max="11784" width="14.42578125" style="1" customWidth="1"/>
    <col min="11785" max="11785" width="20.85546875" style="1" customWidth="1"/>
    <col min="11786" max="11786" width="9.5703125" style="1" customWidth="1"/>
    <col min="11787" max="11787" width="26" style="1" customWidth="1"/>
    <col min="11788" max="12036" width="11" style="1"/>
    <col min="12037" max="12037" width="36.28515625" style="1" customWidth="1"/>
    <col min="12038" max="12038" width="33.28515625" style="1" bestFit="1" customWidth="1"/>
    <col min="12039" max="12039" width="19.5703125" style="1" customWidth="1"/>
    <col min="12040" max="12040" width="14.42578125" style="1" customWidth="1"/>
    <col min="12041" max="12041" width="20.85546875" style="1" customWidth="1"/>
    <col min="12042" max="12042" width="9.5703125" style="1" customWidth="1"/>
    <col min="12043" max="12043" width="26" style="1" customWidth="1"/>
    <col min="12044" max="12292" width="11" style="1"/>
    <col min="12293" max="12293" width="36.28515625" style="1" customWidth="1"/>
    <col min="12294" max="12294" width="33.28515625" style="1" bestFit="1" customWidth="1"/>
    <col min="12295" max="12295" width="19.5703125" style="1" customWidth="1"/>
    <col min="12296" max="12296" width="14.42578125" style="1" customWidth="1"/>
    <col min="12297" max="12297" width="20.85546875" style="1" customWidth="1"/>
    <col min="12298" max="12298" width="9.5703125" style="1" customWidth="1"/>
    <col min="12299" max="12299" width="26" style="1" customWidth="1"/>
    <col min="12300" max="12548" width="11" style="1"/>
    <col min="12549" max="12549" width="36.28515625" style="1" customWidth="1"/>
    <col min="12550" max="12550" width="33.28515625" style="1" bestFit="1" customWidth="1"/>
    <col min="12551" max="12551" width="19.5703125" style="1" customWidth="1"/>
    <col min="12552" max="12552" width="14.42578125" style="1" customWidth="1"/>
    <col min="12553" max="12553" width="20.85546875" style="1" customWidth="1"/>
    <col min="12554" max="12554" width="9.5703125" style="1" customWidth="1"/>
    <col min="12555" max="12555" width="26" style="1" customWidth="1"/>
    <col min="12556" max="12804" width="11" style="1"/>
    <col min="12805" max="12805" width="36.28515625" style="1" customWidth="1"/>
    <col min="12806" max="12806" width="33.28515625" style="1" bestFit="1" customWidth="1"/>
    <col min="12807" max="12807" width="19.5703125" style="1" customWidth="1"/>
    <col min="12808" max="12808" width="14.42578125" style="1" customWidth="1"/>
    <col min="12809" max="12809" width="20.85546875" style="1" customWidth="1"/>
    <col min="12810" max="12810" width="9.5703125" style="1" customWidth="1"/>
    <col min="12811" max="12811" width="26" style="1" customWidth="1"/>
    <col min="12812" max="13060" width="11" style="1"/>
    <col min="13061" max="13061" width="36.28515625" style="1" customWidth="1"/>
    <col min="13062" max="13062" width="33.28515625" style="1" bestFit="1" customWidth="1"/>
    <col min="13063" max="13063" width="19.5703125" style="1" customWidth="1"/>
    <col min="13064" max="13064" width="14.42578125" style="1" customWidth="1"/>
    <col min="13065" max="13065" width="20.85546875" style="1" customWidth="1"/>
    <col min="13066" max="13066" width="9.5703125" style="1" customWidth="1"/>
    <col min="13067" max="13067" width="26" style="1" customWidth="1"/>
    <col min="13068" max="13316" width="11" style="1"/>
    <col min="13317" max="13317" width="36.28515625" style="1" customWidth="1"/>
    <col min="13318" max="13318" width="33.28515625" style="1" bestFit="1" customWidth="1"/>
    <col min="13319" max="13319" width="19.5703125" style="1" customWidth="1"/>
    <col min="13320" max="13320" width="14.42578125" style="1" customWidth="1"/>
    <col min="13321" max="13321" width="20.85546875" style="1" customWidth="1"/>
    <col min="13322" max="13322" width="9.5703125" style="1" customWidth="1"/>
    <col min="13323" max="13323" width="26" style="1" customWidth="1"/>
    <col min="13324" max="13572" width="11" style="1"/>
    <col min="13573" max="13573" width="36.28515625" style="1" customWidth="1"/>
    <col min="13574" max="13574" width="33.28515625" style="1" bestFit="1" customWidth="1"/>
    <col min="13575" max="13575" width="19.5703125" style="1" customWidth="1"/>
    <col min="13576" max="13576" width="14.42578125" style="1" customWidth="1"/>
    <col min="13577" max="13577" width="20.85546875" style="1" customWidth="1"/>
    <col min="13578" max="13578" width="9.5703125" style="1" customWidth="1"/>
    <col min="13579" max="13579" width="26" style="1" customWidth="1"/>
    <col min="13580" max="13828" width="11" style="1"/>
    <col min="13829" max="13829" width="36.28515625" style="1" customWidth="1"/>
    <col min="13830" max="13830" width="33.28515625" style="1" bestFit="1" customWidth="1"/>
    <col min="13831" max="13831" width="19.5703125" style="1" customWidth="1"/>
    <col min="13832" max="13832" width="14.42578125" style="1" customWidth="1"/>
    <col min="13833" max="13833" width="20.85546875" style="1" customWidth="1"/>
    <col min="13834" max="13834" width="9.5703125" style="1" customWidth="1"/>
    <col min="13835" max="13835" width="26" style="1" customWidth="1"/>
    <col min="13836" max="14084" width="11" style="1"/>
    <col min="14085" max="14085" width="36.28515625" style="1" customWidth="1"/>
    <col min="14086" max="14086" width="33.28515625" style="1" bestFit="1" customWidth="1"/>
    <col min="14087" max="14087" width="19.5703125" style="1" customWidth="1"/>
    <col min="14088" max="14088" width="14.42578125" style="1" customWidth="1"/>
    <col min="14089" max="14089" width="20.85546875" style="1" customWidth="1"/>
    <col min="14090" max="14090" width="9.5703125" style="1" customWidth="1"/>
    <col min="14091" max="14091" width="26" style="1" customWidth="1"/>
    <col min="14092" max="14340" width="11" style="1"/>
    <col min="14341" max="14341" width="36.28515625" style="1" customWidth="1"/>
    <col min="14342" max="14342" width="33.28515625" style="1" bestFit="1" customWidth="1"/>
    <col min="14343" max="14343" width="19.5703125" style="1" customWidth="1"/>
    <col min="14344" max="14344" width="14.42578125" style="1" customWidth="1"/>
    <col min="14345" max="14345" width="20.85546875" style="1" customWidth="1"/>
    <col min="14346" max="14346" width="9.5703125" style="1" customWidth="1"/>
    <col min="14347" max="14347" width="26" style="1" customWidth="1"/>
    <col min="14348" max="14596" width="11" style="1"/>
    <col min="14597" max="14597" width="36.28515625" style="1" customWidth="1"/>
    <col min="14598" max="14598" width="33.28515625" style="1" bestFit="1" customWidth="1"/>
    <col min="14599" max="14599" width="19.5703125" style="1" customWidth="1"/>
    <col min="14600" max="14600" width="14.42578125" style="1" customWidth="1"/>
    <col min="14601" max="14601" width="20.85546875" style="1" customWidth="1"/>
    <col min="14602" max="14602" width="9.5703125" style="1" customWidth="1"/>
    <col min="14603" max="14603" width="26" style="1" customWidth="1"/>
    <col min="14604" max="14852" width="11" style="1"/>
    <col min="14853" max="14853" width="36.28515625" style="1" customWidth="1"/>
    <col min="14854" max="14854" width="33.28515625" style="1" bestFit="1" customWidth="1"/>
    <col min="14855" max="14855" width="19.5703125" style="1" customWidth="1"/>
    <col min="14856" max="14856" width="14.42578125" style="1" customWidth="1"/>
    <col min="14857" max="14857" width="20.85546875" style="1" customWidth="1"/>
    <col min="14858" max="14858" width="9.5703125" style="1" customWidth="1"/>
    <col min="14859" max="14859" width="26" style="1" customWidth="1"/>
    <col min="14860" max="15108" width="11" style="1"/>
    <col min="15109" max="15109" width="36.28515625" style="1" customWidth="1"/>
    <col min="15110" max="15110" width="33.28515625" style="1" bestFit="1" customWidth="1"/>
    <col min="15111" max="15111" width="19.5703125" style="1" customWidth="1"/>
    <col min="15112" max="15112" width="14.42578125" style="1" customWidth="1"/>
    <col min="15113" max="15113" width="20.85546875" style="1" customWidth="1"/>
    <col min="15114" max="15114" width="9.5703125" style="1" customWidth="1"/>
    <col min="15115" max="15115" width="26" style="1" customWidth="1"/>
    <col min="15116" max="15364" width="11" style="1"/>
    <col min="15365" max="15365" width="36.28515625" style="1" customWidth="1"/>
    <col min="15366" max="15366" width="33.28515625" style="1" bestFit="1" customWidth="1"/>
    <col min="15367" max="15367" width="19.5703125" style="1" customWidth="1"/>
    <col min="15368" max="15368" width="14.42578125" style="1" customWidth="1"/>
    <col min="15369" max="15369" width="20.85546875" style="1" customWidth="1"/>
    <col min="15370" max="15370" width="9.5703125" style="1" customWidth="1"/>
    <col min="15371" max="15371" width="26" style="1" customWidth="1"/>
    <col min="15372" max="15620" width="11" style="1"/>
    <col min="15621" max="15621" width="36.28515625" style="1" customWidth="1"/>
    <col min="15622" max="15622" width="33.28515625" style="1" bestFit="1" customWidth="1"/>
    <col min="15623" max="15623" width="19.5703125" style="1" customWidth="1"/>
    <col min="15624" max="15624" width="14.42578125" style="1" customWidth="1"/>
    <col min="15625" max="15625" width="20.85546875" style="1" customWidth="1"/>
    <col min="15626" max="15626" width="9.5703125" style="1" customWidth="1"/>
    <col min="15627" max="15627" width="26" style="1" customWidth="1"/>
    <col min="15628" max="15876" width="11" style="1"/>
    <col min="15877" max="15877" width="36.28515625" style="1" customWidth="1"/>
    <col min="15878" max="15878" width="33.28515625" style="1" bestFit="1" customWidth="1"/>
    <col min="15879" max="15879" width="19.5703125" style="1" customWidth="1"/>
    <col min="15880" max="15880" width="14.42578125" style="1" customWidth="1"/>
    <col min="15881" max="15881" width="20.85546875" style="1" customWidth="1"/>
    <col min="15882" max="15882" width="9.5703125" style="1" customWidth="1"/>
    <col min="15883" max="15883" width="26" style="1" customWidth="1"/>
    <col min="15884" max="16132" width="11" style="1"/>
    <col min="16133" max="16133" width="36.28515625" style="1" customWidth="1"/>
    <col min="16134" max="16134" width="33.28515625" style="1" bestFit="1" customWidth="1"/>
    <col min="16135" max="16135" width="19.5703125" style="1" customWidth="1"/>
    <col min="16136" max="16136" width="14.42578125" style="1" customWidth="1"/>
    <col min="16137" max="16137" width="20.85546875" style="1" customWidth="1"/>
    <col min="16138" max="16138" width="9.5703125" style="1" customWidth="1"/>
    <col min="16139" max="16139" width="26" style="1" customWidth="1"/>
    <col min="16140" max="16384" width="11" style="1"/>
  </cols>
  <sheetData>
    <row r="1" spans="2:14" ht="27">
      <c r="C1" s="97" t="s">
        <v>185</v>
      </c>
      <c r="D1" s="97"/>
      <c r="E1" s="97"/>
      <c r="F1" s="97"/>
      <c r="G1" s="97"/>
      <c r="H1" s="97"/>
      <c r="I1" s="97"/>
      <c r="J1" s="97"/>
      <c r="K1" s="97"/>
      <c r="L1" s="97"/>
    </row>
    <row r="2" spans="2:14" s="2" customFormat="1" ht="18.75">
      <c r="C2" s="108" t="s">
        <v>86</v>
      </c>
      <c r="D2" s="108"/>
      <c r="E2" s="108"/>
      <c r="F2" s="108"/>
      <c r="G2" s="108"/>
      <c r="H2" s="108"/>
      <c r="I2" s="108"/>
      <c r="J2" s="108"/>
      <c r="K2" s="108"/>
      <c r="L2" s="108"/>
      <c r="M2" s="109"/>
      <c r="N2" s="109"/>
    </row>
    <row r="3" spans="2:14" s="4" customFormat="1" ht="9.75" customHeight="1">
      <c r="C3" s="3"/>
      <c r="D3" s="3"/>
      <c r="E3" s="3"/>
      <c r="F3" s="3"/>
      <c r="G3" s="3"/>
      <c r="H3" s="3"/>
      <c r="I3" s="3"/>
      <c r="J3" s="3"/>
      <c r="K3" s="3"/>
      <c r="L3" s="3"/>
      <c r="N3" s="66"/>
    </row>
    <row r="4" spans="2:14" ht="37.5" customHeight="1" thickBot="1">
      <c r="C4" s="5" t="s">
        <v>3</v>
      </c>
      <c r="D4" s="6" t="s">
        <v>24</v>
      </c>
      <c r="E4" s="6" t="s">
        <v>31</v>
      </c>
      <c r="F4" s="6" t="s">
        <v>35</v>
      </c>
      <c r="G4" s="6" t="s">
        <v>7</v>
      </c>
      <c r="H4" s="7" t="s">
        <v>4</v>
      </c>
      <c r="I4" s="7" t="s">
        <v>33</v>
      </c>
      <c r="J4" s="7" t="s">
        <v>25</v>
      </c>
      <c r="K4" s="7" t="s">
        <v>1</v>
      </c>
      <c r="L4" s="7" t="s">
        <v>26</v>
      </c>
      <c r="M4" s="72"/>
      <c r="N4" s="67" t="s">
        <v>173</v>
      </c>
    </row>
    <row r="5" spans="2:14" ht="15" customHeight="1">
      <c r="B5" s="98" t="s">
        <v>43</v>
      </c>
      <c r="C5" s="27" t="s">
        <v>23</v>
      </c>
      <c r="D5" s="36"/>
      <c r="E5" s="36"/>
      <c r="F5" s="36"/>
      <c r="G5" s="36"/>
      <c r="H5" s="33"/>
      <c r="I5" s="33"/>
      <c r="J5" s="33"/>
      <c r="K5" s="33"/>
      <c r="L5" s="33"/>
      <c r="M5" s="64"/>
      <c r="N5" s="68"/>
    </row>
    <row r="6" spans="2:14" ht="30" customHeight="1">
      <c r="B6" s="99"/>
      <c r="C6" s="28" t="s">
        <v>29</v>
      </c>
      <c r="D6" s="9"/>
      <c r="E6" s="9"/>
      <c r="F6" s="21"/>
      <c r="G6" s="21"/>
      <c r="H6" s="8"/>
      <c r="I6" s="9"/>
      <c r="J6" s="8"/>
      <c r="K6" s="8"/>
      <c r="L6" s="8"/>
    </row>
    <row r="7" spans="2:14" ht="30" customHeight="1">
      <c r="B7" s="99"/>
      <c r="C7" s="45" t="s">
        <v>116</v>
      </c>
      <c r="D7" s="9" t="s">
        <v>28</v>
      </c>
      <c r="E7" s="9" t="s">
        <v>6</v>
      </c>
      <c r="F7" s="21">
        <v>3100</v>
      </c>
      <c r="G7" s="21" t="s">
        <v>8</v>
      </c>
      <c r="H7" s="42">
        <f>'Prix Unitaires'!$F$5</f>
        <v>0</v>
      </c>
      <c r="I7" s="9">
        <v>1</v>
      </c>
      <c r="J7" s="43">
        <f>H7*F7*I7</f>
        <v>0</v>
      </c>
      <c r="K7" s="43">
        <f>J7*0.2</f>
        <v>0</v>
      </c>
      <c r="L7" s="43">
        <f>J7+K7</f>
        <v>0</v>
      </c>
      <c r="M7" s="72"/>
      <c r="N7" s="69" t="s">
        <v>172</v>
      </c>
    </row>
    <row r="8" spans="2:14" ht="30" customHeight="1">
      <c r="B8" s="99"/>
      <c r="C8" s="45" t="s">
        <v>117</v>
      </c>
      <c r="D8" s="9" t="s">
        <v>132</v>
      </c>
      <c r="E8" s="9" t="s">
        <v>6</v>
      </c>
      <c r="F8" s="21">
        <v>4200</v>
      </c>
      <c r="G8" s="21" t="s">
        <v>8</v>
      </c>
      <c r="H8" s="42">
        <f>'Prix Unitaires'!$F$5</f>
        <v>0</v>
      </c>
      <c r="I8" s="9">
        <v>1</v>
      </c>
      <c r="J8" s="43">
        <f t="shared" ref="J8:J10" si="0">H8*F8*I8</f>
        <v>0</v>
      </c>
      <c r="K8" s="43">
        <f t="shared" ref="K8:K25" si="1">J8*0.2</f>
        <v>0</v>
      </c>
      <c r="L8" s="43">
        <f t="shared" ref="L8:L10" si="2">J8+K8</f>
        <v>0</v>
      </c>
      <c r="M8" s="72"/>
      <c r="N8" s="69" t="s">
        <v>172</v>
      </c>
    </row>
    <row r="9" spans="2:14" ht="30" customHeight="1">
      <c r="B9" s="99"/>
      <c r="C9" s="45" t="s">
        <v>118</v>
      </c>
      <c r="D9" s="9" t="s">
        <v>131</v>
      </c>
      <c r="E9" s="9" t="s">
        <v>6</v>
      </c>
      <c r="F9" s="21">
        <v>1000</v>
      </c>
      <c r="G9" s="21" t="s">
        <v>8</v>
      </c>
      <c r="H9" s="42">
        <f>'Prix Unitaires'!$F$5</f>
        <v>0</v>
      </c>
      <c r="I9" s="9">
        <v>1</v>
      </c>
      <c r="J9" s="43">
        <f t="shared" si="0"/>
        <v>0</v>
      </c>
      <c r="K9" s="43">
        <f t="shared" si="1"/>
        <v>0</v>
      </c>
      <c r="L9" s="43">
        <f t="shared" si="2"/>
        <v>0</v>
      </c>
      <c r="M9" s="72"/>
      <c r="N9" s="69" t="s">
        <v>172</v>
      </c>
    </row>
    <row r="10" spans="2:14" ht="30" customHeight="1">
      <c r="B10" s="99"/>
      <c r="C10" s="45" t="s">
        <v>119</v>
      </c>
      <c r="D10" s="9" t="s">
        <v>130</v>
      </c>
      <c r="E10" s="9" t="s">
        <v>6</v>
      </c>
      <c r="F10" s="21">
        <v>2150</v>
      </c>
      <c r="G10" s="21" t="s">
        <v>8</v>
      </c>
      <c r="H10" s="42">
        <f>'Prix Unitaires'!$F$5</f>
        <v>0</v>
      </c>
      <c r="I10" s="9">
        <v>1</v>
      </c>
      <c r="J10" s="43">
        <f t="shared" si="0"/>
        <v>0</v>
      </c>
      <c r="K10" s="43">
        <f t="shared" si="1"/>
        <v>0</v>
      </c>
      <c r="L10" s="43">
        <f t="shared" si="2"/>
        <v>0</v>
      </c>
      <c r="M10" s="72"/>
      <c r="N10" s="69" t="s">
        <v>172</v>
      </c>
    </row>
    <row r="11" spans="2:14" ht="30" customHeight="1">
      <c r="B11" s="99"/>
      <c r="C11" s="28" t="s">
        <v>16</v>
      </c>
      <c r="D11" s="9"/>
      <c r="E11" s="9"/>
      <c r="F11" s="21"/>
      <c r="G11" s="21"/>
      <c r="H11" s="8"/>
      <c r="I11" s="9"/>
      <c r="J11" s="43"/>
      <c r="K11" s="43"/>
      <c r="L11" s="43"/>
    </row>
    <row r="12" spans="2:14" ht="51.75" customHeight="1">
      <c r="B12" s="99"/>
      <c r="C12" s="46"/>
      <c r="D12" s="22" t="s">
        <v>120</v>
      </c>
      <c r="E12" s="9" t="s">
        <v>9</v>
      </c>
      <c r="F12" s="21">
        <v>6000</v>
      </c>
      <c r="G12" s="21" t="s">
        <v>8</v>
      </c>
      <c r="H12" s="42">
        <f>'Prix Unitaires'!$F$6</f>
        <v>0</v>
      </c>
      <c r="I12" s="9">
        <v>2</v>
      </c>
      <c r="J12" s="43">
        <f t="shared" ref="J12:J25" si="3">H12*F12*I12</f>
        <v>0</v>
      </c>
      <c r="K12" s="43">
        <f t="shared" si="1"/>
        <v>0</v>
      </c>
      <c r="L12" s="43">
        <f t="shared" ref="L12:L25" si="4">J12+K12</f>
        <v>0</v>
      </c>
      <c r="M12" s="72"/>
      <c r="N12" s="69" t="s">
        <v>174</v>
      </c>
    </row>
    <row r="13" spans="2:14" ht="30" customHeight="1">
      <c r="B13" s="99"/>
      <c r="C13" s="46" t="s">
        <v>121</v>
      </c>
      <c r="D13" s="9" t="s">
        <v>28</v>
      </c>
      <c r="E13" s="9" t="s">
        <v>9</v>
      </c>
      <c r="F13" s="21">
        <v>61450</v>
      </c>
      <c r="G13" s="9" t="s">
        <v>8</v>
      </c>
      <c r="H13" s="42">
        <f>'Prix Unitaires'!$F$6</f>
        <v>0</v>
      </c>
      <c r="I13" s="9">
        <v>2</v>
      </c>
      <c r="J13" s="43">
        <f t="shared" si="3"/>
        <v>0</v>
      </c>
      <c r="K13" s="43">
        <f t="shared" si="1"/>
        <v>0</v>
      </c>
      <c r="L13" s="43">
        <f t="shared" si="4"/>
        <v>0</v>
      </c>
      <c r="M13" s="72"/>
      <c r="N13" s="69" t="s">
        <v>174</v>
      </c>
    </row>
    <row r="14" spans="2:14" ht="30" customHeight="1">
      <c r="B14" s="99"/>
      <c r="C14" s="46" t="s">
        <v>122</v>
      </c>
      <c r="D14" s="9" t="s">
        <v>129</v>
      </c>
      <c r="E14" s="9" t="s">
        <v>9</v>
      </c>
      <c r="F14" s="21">
        <v>10000</v>
      </c>
      <c r="G14" s="21" t="s">
        <v>8</v>
      </c>
      <c r="H14" s="42">
        <f>'Prix Unitaires'!$F$6</f>
        <v>0</v>
      </c>
      <c r="I14" s="9">
        <v>2</v>
      </c>
      <c r="J14" s="43">
        <f t="shared" si="3"/>
        <v>0</v>
      </c>
      <c r="K14" s="43">
        <f t="shared" si="1"/>
        <v>0</v>
      </c>
      <c r="L14" s="43">
        <f t="shared" si="4"/>
        <v>0</v>
      </c>
      <c r="M14" s="72"/>
      <c r="N14" s="69" t="s">
        <v>174</v>
      </c>
    </row>
    <row r="15" spans="2:14" ht="30" customHeight="1">
      <c r="B15" s="99"/>
      <c r="C15" s="46"/>
      <c r="D15" s="22" t="s">
        <v>125</v>
      </c>
      <c r="E15" s="9" t="s">
        <v>9</v>
      </c>
      <c r="F15" s="21">
        <v>16600</v>
      </c>
      <c r="G15" s="21" t="s">
        <v>8</v>
      </c>
      <c r="H15" s="42">
        <f>'Prix Unitaires'!$F$6</f>
        <v>0</v>
      </c>
      <c r="I15" s="9">
        <v>2</v>
      </c>
      <c r="J15" s="43">
        <f t="shared" si="3"/>
        <v>0</v>
      </c>
      <c r="K15" s="43">
        <f t="shared" si="1"/>
        <v>0</v>
      </c>
      <c r="L15" s="43">
        <f t="shared" si="4"/>
        <v>0</v>
      </c>
      <c r="M15" s="72"/>
      <c r="N15" s="69" t="s">
        <v>174</v>
      </c>
    </row>
    <row r="16" spans="2:14" ht="38.25" customHeight="1">
      <c r="B16" s="99"/>
      <c r="C16" s="46" t="s">
        <v>123</v>
      </c>
      <c r="D16" s="9" t="s">
        <v>124</v>
      </c>
      <c r="E16" s="9" t="s">
        <v>9</v>
      </c>
      <c r="F16" s="21">
        <v>38900</v>
      </c>
      <c r="G16" s="21" t="s">
        <v>8</v>
      </c>
      <c r="H16" s="42">
        <f>'Prix Unitaires'!$F$6</f>
        <v>0</v>
      </c>
      <c r="I16" s="9">
        <v>2</v>
      </c>
      <c r="J16" s="43">
        <f t="shared" si="3"/>
        <v>0</v>
      </c>
      <c r="K16" s="43">
        <f t="shared" si="1"/>
        <v>0</v>
      </c>
      <c r="L16" s="43">
        <f t="shared" si="4"/>
        <v>0</v>
      </c>
      <c r="M16" s="72"/>
      <c r="N16" s="69" t="s">
        <v>174</v>
      </c>
    </row>
    <row r="17" spans="2:14" ht="30" customHeight="1">
      <c r="B17" s="99"/>
      <c r="C17" s="28" t="s">
        <v>30</v>
      </c>
      <c r="D17" s="9"/>
      <c r="E17" s="9"/>
      <c r="F17" s="21"/>
      <c r="G17" s="21"/>
      <c r="H17" s="8"/>
      <c r="I17" s="9"/>
      <c r="J17" s="43"/>
      <c r="K17" s="43"/>
      <c r="L17" s="43"/>
    </row>
    <row r="18" spans="2:14" ht="30" customHeight="1">
      <c r="B18" s="99"/>
      <c r="C18" s="45" t="s">
        <v>139</v>
      </c>
      <c r="D18" s="22" t="s">
        <v>32</v>
      </c>
      <c r="E18" s="9" t="s">
        <v>10</v>
      </c>
      <c r="F18" s="21">
        <v>500</v>
      </c>
      <c r="G18" s="21" t="s">
        <v>18</v>
      </c>
      <c r="H18" s="42">
        <f>'Prix Unitaires'!$F$7</f>
        <v>0</v>
      </c>
      <c r="I18" s="9">
        <v>2</v>
      </c>
      <c r="J18" s="43">
        <f t="shared" si="3"/>
        <v>0</v>
      </c>
      <c r="K18" s="43">
        <f t="shared" si="1"/>
        <v>0</v>
      </c>
      <c r="L18" s="43">
        <f t="shared" si="4"/>
        <v>0</v>
      </c>
      <c r="M18" s="72"/>
      <c r="N18" s="69" t="s">
        <v>174</v>
      </c>
    </row>
    <row r="19" spans="2:14" ht="30" customHeight="1">
      <c r="B19" s="99"/>
      <c r="C19" s="45" t="s">
        <v>138</v>
      </c>
      <c r="D19" s="9" t="s">
        <v>28</v>
      </c>
      <c r="E19" s="9" t="s">
        <v>10</v>
      </c>
      <c r="F19" s="21">
        <v>800</v>
      </c>
      <c r="G19" s="21" t="s">
        <v>18</v>
      </c>
      <c r="H19" s="42">
        <f>'Prix Unitaires'!$F$7</f>
        <v>0</v>
      </c>
      <c r="I19" s="9">
        <v>2</v>
      </c>
      <c r="J19" s="43">
        <f t="shared" si="3"/>
        <v>0</v>
      </c>
      <c r="K19" s="43">
        <f t="shared" si="1"/>
        <v>0</v>
      </c>
      <c r="L19" s="43">
        <f t="shared" si="4"/>
        <v>0</v>
      </c>
      <c r="M19" s="72"/>
      <c r="N19" s="69" t="s">
        <v>174</v>
      </c>
    </row>
    <row r="20" spans="2:14" ht="30" customHeight="1">
      <c r="B20" s="99"/>
      <c r="C20" s="45" t="s">
        <v>126</v>
      </c>
      <c r="D20" s="9"/>
      <c r="E20" s="9" t="s">
        <v>10</v>
      </c>
      <c r="F20" s="21">
        <v>700</v>
      </c>
      <c r="G20" s="21" t="s">
        <v>18</v>
      </c>
      <c r="H20" s="42">
        <f>'Prix Unitaires'!$F$7</f>
        <v>0</v>
      </c>
      <c r="I20" s="9">
        <v>2</v>
      </c>
      <c r="J20" s="43">
        <f t="shared" si="3"/>
        <v>0</v>
      </c>
      <c r="K20" s="43">
        <f t="shared" si="1"/>
        <v>0</v>
      </c>
      <c r="L20" s="43">
        <f t="shared" si="4"/>
        <v>0</v>
      </c>
      <c r="M20" s="72"/>
      <c r="N20" s="69" t="s">
        <v>174</v>
      </c>
    </row>
    <row r="21" spans="2:14" ht="30" customHeight="1">
      <c r="B21" s="99"/>
      <c r="C21" s="45" t="s">
        <v>127</v>
      </c>
      <c r="D21" s="9" t="s">
        <v>128</v>
      </c>
      <c r="E21" s="9" t="s">
        <v>10</v>
      </c>
      <c r="F21" s="21">
        <v>50</v>
      </c>
      <c r="G21" s="21" t="s">
        <v>18</v>
      </c>
      <c r="H21" s="42">
        <f>'Prix Unitaires'!$F$7</f>
        <v>0</v>
      </c>
      <c r="I21" s="9">
        <v>2</v>
      </c>
      <c r="J21" s="43">
        <f t="shared" si="3"/>
        <v>0</v>
      </c>
      <c r="K21" s="43">
        <f t="shared" si="1"/>
        <v>0</v>
      </c>
      <c r="L21" s="43">
        <f t="shared" si="4"/>
        <v>0</v>
      </c>
      <c r="M21" s="72"/>
      <c r="N21" s="69" t="s">
        <v>174</v>
      </c>
    </row>
    <row r="22" spans="2:14" ht="30" customHeight="1">
      <c r="B22" s="99"/>
      <c r="C22" s="45" t="s">
        <v>137</v>
      </c>
      <c r="D22" s="9" t="s">
        <v>133</v>
      </c>
      <c r="E22" s="9" t="s">
        <v>10</v>
      </c>
      <c r="F22" s="21">
        <v>250</v>
      </c>
      <c r="G22" s="21" t="s">
        <v>18</v>
      </c>
      <c r="H22" s="42">
        <f>'Prix Unitaires'!$F$7</f>
        <v>0</v>
      </c>
      <c r="I22" s="9">
        <v>2</v>
      </c>
      <c r="J22" s="43">
        <f t="shared" si="3"/>
        <v>0</v>
      </c>
      <c r="K22" s="43">
        <f t="shared" si="1"/>
        <v>0</v>
      </c>
      <c r="L22" s="43">
        <f t="shared" si="4"/>
        <v>0</v>
      </c>
      <c r="M22" s="72"/>
      <c r="N22" s="69" t="s">
        <v>174</v>
      </c>
    </row>
    <row r="23" spans="2:14" ht="30" customHeight="1">
      <c r="B23" s="99"/>
      <c r="C23" s="45" t="s">
        <v>135</v>
      </c>
      <c r="D23" s="9" t="s">
        <v>134</v>
      </c>
      <c r="E23" s="9" t="s">
        <v>10</v>
      </c>
      <c r="F23" s="21">
        <v>1100</v>
      </c>
      <c r="G23" s="21" t="s">
        <v>18</v>
      </c>
      <c r="H23" s="42">
        <f>'Prix Unitaires'!$F$7</f>
        <v>0</v>
      </c>
      <c r="I23" s="9">
        <v>2</v>
      </c>
      <c r="J23" s="43">
        <f t="shared" si="3"/>
        <v>0</v>
      </c>
      <c r="K23" s="43">
        <f t="shared" si="1"/>
        <v>0</v>
      </c>
      <c r="L23" s="43">
        <f t="shared" si="4"/>
        <v>0</v>
      </c>
      <c r="M23" s="72"/>
      <c r="N23" s="69" t="s">
        <v>174</v>
      </c>
    </row>
    <row r="24" spans="2:14" ht="30" customHeight="1">
      <c r="B24" s="99"/>
      <c r="C24" s="45" t="s">
        <v>136</v>
      </c>
      <c r="D24" s="9"/>
      <c r="E24" s="9" t="s">
        <v>10</v>
      </c>
      <c r="F24" s="21">
        <v>490</v>
      </c>
      <c r="G24" s="21" t="s">
        <v>18</v>
      </c>
      <c r="H24" s="42">
        <f>'Prix Unitaires'!$F$7</f>
        <v>0</v>
      </c>
      <c r="I24" s="9">
        <v>2</v>
      </c>
      <c r="J24" s="43">
        <f t="shared" si="3"/>
        <v>0</v>
      </c>
      <c r="K24" s="43">
        <f t="shared" si="1"/>
        <v>0</v>
      </c>
      <c r="L24" s="43">
        <f t="shared" si="4"/>
        <v>0</v>
      </c>
      <c r="M24" s="72"/>
      <c r="N24" s="69" t="s">
        <v>174</v>
      </c>
    </row>
    <row r="25" spans="2:14" ht="30" customHeight="1">
      <c r="B25" s="99"/>
      <c r="C25" s="45" t="s">
        <v>140</v>
      </c>
      <c r="D25" s="22" t="s">
        <v>141</v>
      </c>
      <c r="E25" s="9" t="s">
        <v>10</v>
      </c>
      <c r="F25" s="21">
        <v>480</v>
      </c>
      <c r="G25" s="21" t="s">
        <v>18</v>
      </c>
      <c r="H25" s="42">
        <f>'Prix Unitaires'!$F$7</f>
        <v>0</v>
      </c>
      <c r="I25" s="9">
        <v>2</v>
      </c>
      <c r="J25" s="43">
        <f t="shared" si="3"/>
        <v>0</v>
      </c>
      <c r="K25" s="43">
        <f t="shared" si="1"/>
        <v>0</v>
      </c>
      <c r="L25" s="43">
        <f t="shared" si="4"/>
        <v>0</v>
      </c>
      <c r="M25" s="72"/>
      <c r="N25" s="69" t="s">
        <v>174</v>
      </c>
    </row>
    <row r="26" spans="2:14" ht="30" customHeight="1">
      <c r="B26" s="99"/>
      <c r="C26" s="45"/>
      <c r="D26" s="9"/>
      <c r="E26" s="9"/>
      <c r="F26" s="21"/>
      <c r="G26" s="21"/>
      <c r="H26" s="8"/>
      <c r="I26" s="9"/>
      <c r="J26" s="8"/>
      <c r="K26" s="8"/>
      <c r="L26" s="50">
        <f>SUM(L18:L25)+SUM(L12:L16)+SUM(L7:L10)</f>
        <v>0</v>
      </c>
    </row>
    <row r="27" spans="2:14" ht="15" customHeight="1">
      <c r="B27" s="99"/>
      <c r="C27" s="27" t="s">
        <v>27</v>
      </c>
      <c r="D27" s="33"/>
      <c r="E27" s="33"/>
      <c r="F27" s="34"/>
      <c r="G27" s="34"/>
      <c r="H27" s="35"/>
      <c r="I27" s="33"/>
      <c r="J27" s="35"/>
      <c r="K27" s="35"/>
      <c r="L27" s="35"/>
      <c r="M27" s="64"/>
      <c r="N27" s="68"/>
    </row>
    <row r="28" spans="2:14" ht="30" customHeight="1">
      <c r="B28" s="99"/>
      <c r="C28" s="28" t="s">
        <v>30</v>
      </c>
      <c r="D28" s="9"/>
      <c r="E28" s="9"/>
      <c r="F28" s="21"/>
      <c r="G28" s="21"/>
      <c r="H28" s="8"/>
      <c r="I28" s="9"/>
      <c r="J28" s="8"/>
      <c r="K28" s="8"/>
      <c r="L28" s="8"/>
    </row>
    <row r="29" spans="2:14" ht="39" customHeight="1">
      <c r="B29" s="99"/>
      <c r="C29" s="29"/>
      <c r="D29" s="9" t="s">
        <v>34</v>
      </c>
      <c r="E29" s="9" t="s">
        <v>10</v>
      </c>
      <c r="F29" s="21">
        <v>300</v>
      </c>
      <c r="G29" s="21" t="s">
        <v>18</v>
      </c>
      <c r="H29" s="42">
        <f>'Prix Unitaires'!$F$7</f>
        <v>0</v>
      </c>
      <c r="I29" s="9">
        <v>4</v>
      </c>
      <c r="J29" s="43">
        <f t="shared" ref="J29" si="5">H29*F29*I29</f>
        <v>0</v>
      </c>
      <c r="K29" s="43">
        <f t="shared" ref="K29" si="6">J29*0.2</f>
        <v>0</v>
      </c>
      <c r="L29" s="43">
        <f t="shared" ref="L29" si="7">J29+K29</f>
        <v>0</v>
      </c>
      <c r="M29" s="72"/>
      <c r="N29" s="69" t="s">
        <v>175</v>
      </c>
    </row>
    <row r="30" spans="2:14" ht="30" customHeight="1">
      <c r="B30" s="99"/>
      <c r="C30" s="28" t="s">
        <v>36</v>
      </c>
      <c r="D30" s="9"/>
      <c r="E30" s="9"/>
      <c r="F30" s="21"/>
      <c r="G30" s="21"/>
      <c r="H30" s="8"/>
      <c r="I30" s="9"/>
      <c r="J30" s="8"/>
      <c r="K30" s="8"/>
      <c r="L30" s="8"/>
      <c r="M30" s="70"/>
      <c r="N30" s="71"/>
    </row>
    <row r="31" spans="2:14" ht="30" customHeight="1">
      <c r="B31" s="99"/>
      <c r="C31" s="29"/>
      <c r="D31" s="9" t="s">
        <v>34</v>
      </c>
      <c r="E31" s="9" t="s">
        <v>11</v>
      </c>
      <c r="F31" s="21">
        <v>40</v>
      </c>
      <c r="G31" s="21" t="s">
        <v>20</v>
      </c>
      <c r="H31" s="42">
        <f>'Prix Unitaires'!$F$8</f>
        <v>0</v>
      </c>
      <c r="I31" s="9">
        <v>1</v>
      </c>
      <c r="J31" s="43">
        <f t="shared" ref="J31" si="8">H31*F31*I31</f>
        <v>0</v>
      </c>
      <c r="K31" s="43">
        <f t="shared" ref="K31" si="9">J31*0.2</f>
        <v>0</v>
      </c>
      <c r="L31" s="43">
        <f t="shared" ref="L31" si="10">J31+K31</f>
        <v>0</v>
      </c>
      <c r="M31" s="72"/>
      <c r="N31" s="69" t="s">
        <v>176</v>
      </c>
    </row>
    <row r="32" spans="2:14" ht="30" customHeight="1">
      <c r="B32" s="99"/>
      <c r="C32" s="28" t="s">
        <v>21</v>
      </c>
      <c r="D32" s="9"/>
      <c r="E32" s="9"/>
      <c r="F32" s="21"/>
      <c r="G32" s="21"/>
      <c r="H32" s="8"/>
      <c r="I32" s="9"/>
      <c r="J32" s="8"/>
      <c r="K32" s="8"/>
      <c r="L32" s="8"/>
      <c r="M32" s="70"/>
      <c r="N32" s="71"/>
    </row>
    <row r="33" spans="2:14" ht="39.75" customHeight="1">
      <c r="B33" s="99"/>
      <c r="C33" s="29"/>
      <c r="D33" s="9" t="s">
        <v>34</v>
      </c>
      <c r="E33" s="9" t="s">
        <v>38</v>
      </c>
      <c r="F33" s="21">
        <v>1500</v>
      </c>
      <c r="G33" s="21" t="s">
        <v>8</v>
      </c>
      <c r="H33" s="42">
        <f>'Prix Unitaires'!$F$11</f>
        <v>0</v>
      </c>
      <c r="I33" s="9">
        <v>4</v>
      </c>
      <c r="J33" s="43">
        <f t="shared" ref="J33" si="11">H33*F33*I33</f>
        <v>0</v>
      </c>
      <c r="K33" s="43">
        <f t="shared" ref="K33" si="12">J33*0.2</f>
        <v>0</v>
      </c>
      <c r="L33" s="43">
        <f t="shared" ref="L33" si="13">J33+K33</f>
        <v>0</v>
      </c>
      <c r="M33" s="72"/>
      <c r="N33" s="69" t="s">
        <v>175</v>
      </c>
    </row>
    <row r="34" spans="2:14" ht="30" customHeight="1" thickBot="1">
      <c r="B34" s="99"/>
      <c r="C34" s="32"/>
      <c r="D34" s="20"/>
      <c r="E34" s="20"/>
      <c r="F34" s="20"/>
      <c r="G34" s="20"/>
      <c r="H34" s="26"/>
      <c r="I34" s="20"/>
      <c r="J34" s="26"/>
      <c r="K34" s="26"/>
      <c r="L34" s="49">
        <f>L29+L31+L33</f>
        <v>0</v>
      </c>
    </row>
    <row r="35" spans="2:14" ht="9" customHeight="1" thickBot="1">
      <c r="B35" s="91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3"/>
      <c r="N35" s="94"/>
    </row>
    <row r="36" spans="2:14" ht="15" customHeight="1">
      <c r="B36" s="100" t="s">
        <v>44</v>
      </c>
      <c r="C36" s="30" t="s">
        <v>39</v>
      </c>
      <c r="D36" s="39"/>
      <c r="E36" s="39"/>
      <c r="F36" s="40"/>
      <c r="G36" s="40"/>
      <c r="H36" s="41"/>
      <c r="I36" s="39"/>
      <c r="J36" s="41"/>
      <c r="K36" s="41"/>
      <c r="L36" s="41"/>
      <c r="M36" s="80"/>
      <c r="N36" s="81"/>
    </row>
    <row r="37" spans="2:14" ht="30" customHeight="1">
      <c r="B37" s="101"/>
      <c r="C37" s="28" t="s">
        <v>29</v>
      </c>
      <c r="D37" s="9"/>
      <c r="E37" s="9"/>
      <c r="F37" s="9"/>
      <c r="G37" s="9"/>
      <c r="H37" s="8"/>
      <c r="I37" s="9"/>
      <c r="J37" s="8"/>
      <c r="K37" s="8"/>
      <c r="L37" s="8"/>
    </row>
    <row r="38" spans="2:14" ht="30" customHeight="1">
      <c r="B38" s="101"/>
      <c r="C38" s="29"/>
      <c r="D38" s="9" t="s">
        <v>142</v>
      </c>
      <c r="E38" s="9" t="s">
        <v>6</v>
      </c>
      <c r="F38" s="25">
        <v>1100</v>
      </c>
      <c r="G38" s="9" t="s">
        <v>8</v>
      </c>
      <c r="H38" s="42">
        <f>'Prix Unitaires'!$F$5</f>
        <v>0</v>
      </c>
      <c r="I38" s="9">
        <v>1</v>
      </c>
      <c r="J38" s="43">
        <f t="shared" ref="J38" si="14">H38*F38*I38</f>
        <v>0</v>
      </c>
      <c r="K38" s="43">
        <f t="shared" ref="K38" si="15">J38*0.2</f>
        <v>0</v>
      </c>
      <c r="L38" s="43">
        <f t="shared" ref="L38" si="16">J38+K38</f>
        <v>0</v>
      </c>
      <c r="M38" s="72"/>
      <c r="N38" s="69" t="s">
        <v>172</v>
      </c>
    </row>
    <row r="39" spans="2:14" ht="30" customHeight="1">
      <c r="B39" s="101"/>
      <c r="C39" s="28" t="s">
        <v>30</v>
      </c>
      <c r="D39" s="9"/>
      <c r="E39" s="9"/>
      <c r="F39" s="21"/>
      <c r="G39" s="21"/>
      <c r="H39" s="8"/>
      <c r="I39" s="9"/>
      <c r="J39" s="8"/>
      <c r="K39" s="8"/>
      <c r="L39" s="8"/>
      <c r="M39" s="70"/>
      <c r="N39" s="71"/>
    </row>
    <row r="40" spans="2:14" ht="30" customHeight="1">
      <c r="B40" s="101"/>
      <c r="C40" s="45" t="s">
        <v>143</v>
      </c>
      <c r="D40" s="9" t="s">
        <v>144</v>
      </c>
      <c r="E40" s="9" t="s">
        <v>10</v>
      </c>
      <c r="F40" s="21">
        <v>300</v>
      </c>
      <c r="G40" s="21" t="s">
        <v>18</v>
      </c>
      <c r="H40" s="42">
        <f>'Prix Unitaires'!$F$7</f>
        <v>0</v>
      </c>
      <c r="I40" s="9">
        <v>2</v>
      </c>
      <c r="J40" s="43">
        <f t="shared" ref="J40" si="17">H40*F40*I40</f>
        <v>0</v>
      </c>
      <c r="K40" s="43">
        <f t="shared" ref="K40" si="18">J40*0.2</f>
        <v>0</v>
      </c>
      <c r="L40" s="43">
        <f t="shared" ref="L40" si="19">J40+K40</f>
        <v>0</v>
      </c>
      <c r="M40" s="72"/>
      <c r="N40" s="69" t="s">
        <v>174</v>
      </c>
    </row>
    <row r="41" spans="2:14" ht="30" customHeight="1">
      <c r="B41" s="101"/>
      <c r="C41" s="45"/>
      <c r="D41" s="9"/>
      <c r="E41" s="9"/>
      <c r="F41" s="9"/>
      <c r="G41" s="9"/>
      <c r="H41" s="8"/>
      <c r="I41" s="9"/>
      <c r="J41" s="8"/>
      <c r="K41" s="8"/>
      <c r="L41" s="48">
        <f>L38+L40</f>
        <v>0</v>
      </c>
    </row>
    <row r="42" spans="2:14" ht="15" customHeight="1">
      <c r="B42" s="101"/>
      <c r="C42" s="27" t="s">
        <v>40</v>
      </c>
      <c r="D42" s="33"/>
      <c r="E42" s="33"/>
      <c r="F42" s="34"/>
      <c r="G42" s="34"/>
      <c r="H42" s="35"/>
      <c r="I42" s="33"/>
      <c r="J42" s="35"/>
      <c r="K42" s="35"/>
      <c r="L42" s="35"/>
      <c r="M42" s="64"/>
      <c r="N42" s="68"/>
    </row>
    <row r="43" spans="2:14" ht="30" customHeight="1">
      <c r="B43" s="101"/>
      <c r="C43" s="28" t="s">
        <v>29</v>
      </c>
      <c r="D43" s="9"/>
      <c r="E43" s="9"/>
      <c r="F43" s="9"/>
      <c r="G43" s="9"/>
      <c r="H43" s="8"/>
      <c r="I43" s="9"/>
      <c r="J43" s="8"/>
      <c r="K43" s="8"/>
      <c r="L43" s="8"/>
    </row>
    <row r="44" spans="2:14" ht="30" customHeight="1">
      <c r="B44" s="101"/>
      <c r="C44" s="29"/>
      <c r="D44" s="9" t="s">
        <v>145</v>
      </c>
      <c r="E44" s="9" t="s">
        <v>6</v>
      </c>
      <c r="F44" s="25">
        <v>1300</v>
      </c>
      <c r="G44" s="9" t="s">
        <v>8</v>
      </c>
      <c r="H44" s="42">
        <f>'Prix Unitaires'!$F$5</f>
        <v>0</v>
      </c>
      <c r="I44" s="9">
        <v>1</v>
      </c>
      <c r="J44" s="43">
        <f t="shared" ref="J44" si="20">H44*F44*I44</f>
        <v>0</v>
      </c>
      <c r="K44" s="43">
        <f t="shared" ref="K44" si="21">J44*0.2</f>
        <v>0</v>
      </c>
      <c r="L44" s="43">
        <f t="shared" ref="L44" si="22">J44+K44</f>
        <v>0</v>
      </c>
      <c r="M44" s="72"/>
      <c r="N44" s="69" t="s">
        <v>172</v>
      </c>
    </row>
    <row r="45" spans="2:14" ht="30" customHeight="1">
      <c r="B45" s="101"/>
      <c r="C45" s="28" t="s">
        <v>16</v>
      </c>
      <c r="D45" s="9"/>
      <c r="E45" s="9"/>
      <c r="F45" s="21"/>
      <c r="G45" s="21"/>
      <c r="H45" s="8"/>
      <c r="I45" s="9"/>
      <c r="J45" s="8"/>
      <c r="K45" s="8"/>
      <c r="L45" s="8"/>
      <c r="M45" s="70"/>
      <c r="N45" s="71"/>
    </row>
    <row r="46" spans="2:14" ht="30" customHeight="1">
      <c r="B46" s="101"/>
      <c r="C46" s="45" t="s">
        <v>147</v>
      </c>
      <c r="D46" s="9" t="s">
        <v>146</v>
      </c>
      <c r="E46" s="9" t="s">
        <v>9</v>
      </c>
      <c r="F46" s="21">
        <v>44000</v>
      </c>
      <c r="G46" s="21" t="s">
        <v>8</v>
      </c>
      <c r="H46" s="42">
        <f>'Prix Unitaires'!$F$6</f>
        <v>0</v>
      </c>
      <c r="I46" s="9">
        <v>1</v>
      </c>
      <c r="J46" s="43">
        <f t="shared" ref="J46" si="23">H46*F46*I46</f>
        <v>0</v>
      </c>
      <c r="K46" s="43">
        <f t="shared" ref="K46" si="24">J46*0.2</f>
        <v>0</v>
      </c>
      <c r="L46" s="43">
        <f t="shared" ref="L46" si="25">J46+K46</f>
        <v>0</v>
      </c>
      <c r="M46" s="72"/>
      <c r="N46" s="69" t="s">
        <v>172</v>
      </c>
    </row>
    <row r="47" spans="2:14" ht="30" customHeight="1">
      <c r="B47" s="101"/>
      <c r="C47" s="29"/>
      <c r="D47" s="9"/>
      <c r="E47" s="9"/>
      <c r="F47" s="21"/>
      <c r="G47" s="21"/>
      <c r="H47" s="8"/>
      <c r="I47" s="9"/>
      <c r="J47" s="8"/>
      <c r="K47" s="8"/>
      <c r="L47" s="48">
        <f>L44+L46</f>
        <v>0</v>
      </c>
    </row>
    <row r="48" spans="2:14" ht="15" customHeight="1">
      <c r="B48" s="101"/>
      <c r="C48" s="27" t="s">
        <v>41</v>
      </c>
      <c r="D48" s="33"/>
      <c r="E48" s="33"/>
      <c r="F48" s="34"/>
      <c r="G48" s="34"/>
      <c r="H48" s="35"/>
      <c r="I48" s="33"/>
      <c r="J48" s="35"/>
      <c r="K48" s="35"/>
      <c r="L48" s="35"/>
      <c r="M48" s="64"/>
      <c r="N48" s="68"/>
    </row>
    <row r="49" spans="2:14" ht="30" customHeight="1">
      <c r="B49" s="101"/>
      <c r="C49" s="28" t="s">
        <v>30</v>
      </c>
      <c r="D49" s="9"/>
      <c r="E49" s="9"/>
      <c r="F49" s="21"/>
      <c r="G49" s="21"/>
      <c r="H49" s="8"/>
      <c r="I49" s="9"/>
      <c r="J49" s="8"/>
      <c r="K49" s="8"/>
      <c r="L49" s="8"/>
    </row>
    <row r="50" spans="2:14" ht="30" customHeight="1">
      <c r="B50" s="101"/>
      <c r="C50" s="45" t="s">
        <v>148</v>
      </c>
      <c r="D50" s="9" t="s">
        <v>42</v>
      </c>
      <c r="E50" s="9" t="s">
        <v>10</v>
      </c>
      <c r="F50" s="21">
        <v>1800</v>
      </c>
      <c r="G50" s="21" t="s">
        <v>18</v>
      </c>
      <c r="H50" s="42">
        <f>'Prix Unitaires'!$F$7</f>
        <v>0</v>
      </c>
      <c r="I50" s="9">
        <v>2</v>
      </c>
      <c r="J50" s="43">
        <f t="shared" ref="J50" si="26">H50*F50*I50</f>
        <v>0</v>
      </c>
      <c r="K50" s="43">
        <f t="shared" ref="K50" si="27">J50*0.2</f>
        <v>0</v>
      </c>
      <c r="L50" s="43">
        <f t="shared" ref="L50" si="28">J50+K50</f>
        <v>0</v>
      </c>
      <c r="M50" s="72"/>
      <c r="N50" s="69" t="s">
        <v>174</v>
      </c>
    </row>
    <row r="51" spans="2:14" ht="30" customHeight="1" thickBot="1">
      <c r="B51" s="101"/>
      <c r="C51" s="32"/>
      <c r="D51" s="20"/>
      <c r="E51" s="20"/>
      <c r="F51" s="37"/>
      <c r="G51" s="37"/>
      <c r="H51" s="26"/>
      <c r="I51" s="20"/>
      <c r="J51" s="26"/>
      <c r="K51" s="26"/>
      <c r="L51" s="77">
        <f>L50</f>
        <v>0</v>
      </c>
    </row>
    <row r="52" spans="2:14" ht="9" customHeight="1" thickBot="1">
      <c r="B52" s="91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3"/>
      <c r="N52" s="94"/>
    </row>
    <row r="53" spans="2:14" ht="15" customHeight="1">
      <c r="B53" s="102" t="s">
        <v>46</v>
      </c>
      <c r="C53" s="30" t="s">
        <v>45</v>
      </c>
      <c r="D53" s="38"/>
      <c r="E53" s="38"/>
      <c r="F53" s="38"/>
      <c r="G53" s="38"/>
      <c r="H53" s="39"/>
      <c r="I53" s="39"/>
      <c r="J53" s="39"/>
      <c r="K53" s="39"/>
      <c r="L53" s="39"/>
      <c r="M53" s="80"/>
      <c r="N53" s="81"/>
    </row>
    <row r="54" spans="2:14" ht="30" customHeight="1">
      <c r="B54" s="103"/>
      <c r="C54" s="28" t="s">
        <v>29</v>
      </c>
      <c r="D54" s="9"/>
      <c r="E54" s="9"/>
      <c r="F54" s="21"/>
      <c r="G54" s="21"/>
      <c r="H54" s="8"/>
      <c r="I54" s="9"/>
      <c r="J54" s="8"/>
      <c r="K54" s="8"/>
      <c r="L54" s="8"/>
    </row>
    <row r="55" spans="2:14" ht="30" customHeight="1">
      <c r="B55" s="103"/>
      <c r="C55" s="45"/>
      <c r="D55" s="9" t="s">
        <v>149</v>
      </c>
      <c r="E55" s="9" t="s">
        <v>6</v>
      </c>
      <c r="F55" s="21">
        <v>6000</v>
      </c>
      <c r="G55" s="21" t="s">
        <v>8</v>
      </c>
      <c r="H55" s="42">
        <f>'Prix Unitaires'!$F$5</f>
        <v>0</v>
      </c>
      <c r="I55" s="9">
        <v>1</v>
      </c>
      <c r="J55" s="43">
        <f t="shared" ref="J55" si="29">H55*F55*I55</f>
        <v>0</v>
      </c>
      <c r="K55" s="43">
        <f t="shared" ref="K55" si="30">J55*0.2</f>
        <v>0</v>
      </c>
      <c r="L55" s="43">
        <f t="shared" ref="L55" si="31">J55+K55</f>
        <v>0</v>
      </c>
      <c r="M55" s="72"/>
      <c r="N55" s="69" t="s">
        <v>172</v>
      </c>
    </row>
    <row r="56" spans="2:14" ht="30" customHeight="1">
      <c r="B56" s="103"/>
      <c r="C56" s="28" t="s">
        <v>16</v>
      </c>
      <c r="D56" s="9"/>
      <c r="E56" s="9"/>
      <c r="F56" s="21"/>
      <c r="G56" s="21"/>
      <c r="H56" s="8"/>
      <c r="I56" s="9"/>
      <c r="J56" s="8"/>
      <c r="K56" s="8"/>
      <c r="L56" s="8"/>
    </row>
    <row r="57" spans="2:14" ht="30" customHeight="1">
      <c r="B57" s="103"/>
      <c r="C57" s="44"/>
      <c r="D57" s="23" t="s">
        <v>150</v>
      </c>
      <c r="E57" s="9" t="s">
        <v>9</v>
      </c>
      <c r="F57" s="21">
        <v>4000</v>
      </c>
      <c r="G57" s="21" t="s">
        <v>8</v>
      </c>
      <c r="H57" s="42">
        <f>'Prix Unitaires'!$F$6</f>
        <v>0</v>
      </c>
      <c r="I57" s="9">
        <v>2</v>
      </c>
      <c r="J57" s="43">
        <f t="shared" ref="J57" si="32">H57*F57*I57</f>
        <v>0</v>
      </c>
      <c r="K57" s="43">
        <f t="shared" ref="K57" si="33">J57*0.2</f>
        <v>0</v>
      </c>
      <c r="L57" s="43">
        <f t="shared" ref="L57" si="34">J57+K57</f>
        <v>0</v>
      </c>
      <c r="M57" s="72"/>
      <c r="N57" s="69" t="s">
        <v>174</v>
      </c>
    </row>
    <row r="58" spans="2:14" ht="30" customHeight="1">
      <c r="B58" s="103"/>
      <c r="C58" s="28" t="s">
        <v>30</v>
      </c>
      <c r="D58" s="9"/>
      <c r="E58" s="9"/>
      <c r="F58" s="21"/>
      <c r="G58" s="21"/>
      <c r="H58" s="8"/>
      <c r="I58" s="9"/>
      <c r="J58" s="8"/>
      <c r="K58" s="8"/>
      <c r="L58" s="8"/>
    </row>
    <row r="59" spans="2:14" ht="30" customHeight="1">
      <c r="B59" s="103"/>
      <c r="C59" s="45" t="s">
        <v>151</v>
      </c>
      <c r="D59" s="9" t="s">
        <v>45</v>
      </c>
      <c r="E59" s="9" t="s">
        <v>10</v>
      </c>
      <c r="F59" s="21">
        <v>1000</v>
      </c>
      <c r="G59" s="21" t="s">
        <v>18</v>
      </c>
      <c r="H59" s="42">
        <f>'Prix Unitaires'!$F$7</f>
        <v>0</v>
      </c>
      <c r="I59" s="9">
        <v>3</v>
      </c>
      <c r="J59" s="43">
        <f t="shared" ref="J59:J60" si="35">H59*F59*I59</f>
        <v>0</v>
      </c>
      <c r="K59" s="43">
        <f t="shared" ref="K59:K60" si="36">J59*0.2</f>
        <v>0</v>
      </c>
      <c r="L59" s="43">
        <f t="shared" ref="L59:L60" si="37">J59+K59</f>
        <v>0</v>
      </c>
      <c r="M59" s="72"/>
      <c r="N59" s="69" t="s">
        <v>177</v>
      </c>
    </row>
    <row r="60" spans="2:14" ht="30" customHeight="1">
      <c r="B60" s="103"/>
      <c r="C60" s="45" t="s">
        <v>152</v>
      </c>
      <c r="D60" s="9" t="s">
        <v>153</v>
      </c>
      <c r="E60" s="9" t="s">
        <v>10</v>
      </c>
      <c r="F60" s="21">
        <v>80</v>
      </c>
      <c r="G60" s="21" t="s">
        <v>18</v>
      </c>
      <c r="H60" s="42">
        <f>'Prix Unitaires'!$F$7</f>
        <v>0</v>
      </c>
      <c r="I60" s="9">
        <v>3</v>
      </c>
      <c r="J60" s="43">
        <f t="shared" si="35"/>
        <v>0</v>
      </c>
      <c r="K60" s="43">
        <f t="shared" si="36"/>
        <v>0</v>
      </c>
      <c r="L60" s="43">
        <f t="shared" si="37"/>
        <v>0</v>
      </c>
      <c r="M60" s="72"/>
      <c r="N60" s="69" t="s">
        <v>177</v>
      </c>
    </row>
    <row r="61" spans="2:14" ht="30" customHeight="1">
      <c r="B61" s="103"/>
      <c r="C61" s="28" t="s">
        <v>36</v>
      </c>
      <c r="D61" s="9"/>
      <c r="E61" s="9"/>
      <c r="F61" s="21"/>
      <c r="G61" s="21"/>
      <c r="H61" s="8"/>
      <c r="I61" s="9"/>
      <c r="J61" s="8"/>
      <c r="K61" s="8"/>
      <c r="L61" s="8"/>
    </row>
    <row r="62" spans="2:14" ht="30" customHeight="1">
      <c r="B62" s="103"/>
      <c r="C62" s="29"/>
      <c r="D62" s="9" t="s">
        <v>154</v>
      </c>
      <c r="E62" s="9" t="s">
        <v>11</v>
      </c>
      <c r="F62" s="21">
        <v>6</v>
      </c>
      <c r="G62" s="21" t="s">
        <v>20</v>
      </c>
      <c r="H62" s="42">
        <f>'Prix Unitaires'!$F$8</f>
        <v>0</v>
      </c>
      <c r="I62" s="9">
        <v>1</v>
      </c>
      <c r="J62" s="43">
        <f t="shared" ref="J62" si="38">H62*F62*I62</f>
        <v>0</v>
      </c>
      <c r="K62" s="43">
        <f t="shared" ref="K62" si="39">J62*0.2</f>
        <v>0</v>
      </c>
      <c r="L62" s="43">
        <f t="shared" ref="L62" si="40">J62+K62</f>
        <v>0</v>
      </c>
      <c r="M62" s="72"/>
      <c r="N62" s="69" t="s">
        <v>178</v>
      </c>
    </row>
    <row r="63" spans="2:14" ht="30" customHeight="1" thickBot="1">
      <c r="B63" s="103"/>
      <c r="C63" s="32"/>
      <c r="D63" s="20"/>
      <c r="E63" s="20"/>
      <c r="F63" s="37"/>
      <c r="G63" s="37"/>
      <c r="H63" s="26"/>
      <c r="I63" s="20"/>
      <c r="J63" s="26"/>
      <c r="K63" s="26"/>
      <c r="L63" s="78">
        <f>L55+L57+L59+L60+L62</f>
        <v>0</v>
      </c>
    </row>
    <row r="64" spans="2:14" ht="9" customHeight="1" thickBot="1">
      <c r="B64" s="91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3"/>
      <c r="N64" s="94"/>
    </row>
    <row r="65" spans="2:14" ht="15" customHeight="1">
      <c r="B65" s="104" t="s">
        <v>49</v>
      </c>
      <c r="C65" s="30" t="s">
        <v>47</v>
      </c>
      <c r="D65" s="38"/>
      <c r="E65" s="38"/>
      <c r="F65" s="38"/>
      <c r="G65" s="38"/>
      <c r="H65" s="39"/>
      <c r="I65" s="39"/>
      <c r="J65" s="39"/>
      <c r="K65" s="39"/>
      <c r="L65" s="39"/>
      <c r="M65" s="80"/>
      <c r="N65" s="81"/>
    </row>
    <row r="66" spans="2:14" ht="30" customHeight="1">
      <c r="B66" s="105"/>
      <c r="C66" s="28" t="s">
        <v>29</v>
      </c>
      <c r="D66" s="9"/>
      <c r="E66" s="9"/>
      <c r="F66" s="21"/>
      <c r="G66" s="21"/>
      <c r="H66" s="8"/>
      <c r="I66" s="9"/>
      <c r="J66" s="8"/>
      <c r="K66" s="8"/>
      <c r="L66" s="8"/>
    </row>
    <row r="67" spans="2:14" ht="30" customHeight="1">
      <c r="B67" s="105"/>
      <c r="C67" s="29"/>
      <c r="D67" s="9" t="s">
        <v>48</v>
      </c>
      <c r="E67" s="9" t="s">
        <v>6</v>
      </c>
      <c r="F67" s="21">
        <v>1300</v>
      </c>
      <c r="G67" s="21" t="s">
        <v>8</v>
      </c>
      <c r="H67" s="42">
        <f>'Prix Unitaires'!$F$5</f>
        <v>0</v>
      </c>
      <c r="I67" s="9">
        <v>1</v>
      </c>
      <c r="J67" s="43">
        <f t="shared" ref="J67" si="41">H67*F67*I67</f>
        <v>0</v>
      </c>
      <c r="K67" s="43">
        <f t="shared" ref="K67" si="42">J67*0.2</f>
        <v>0</v>
      </c>
      <c r="L67" s="43">
        <f t="shared" ref="L67" si="43">J67+K67</f>
        <v>0</v>
      </c>
      <c r="M67" s="72"/>
      <c r="N67" s="69" t="s">
        <v>172</v>
      </c>
    </row>
    <row r="68" spans="2:14" ht="30" customHeight="1" thickBot="1">
      <c r="B68" s="105"/>
      <c r="C68" s="32"/>
      <c r="D68" s="20"/>
      <c r="E68" s="20"/>
      <c r="F68" s="37"/>
      <c r="G68" s="37"/>
      <c r="H68" s="26"/>
      <c r="I68" s="20"/>
      <c r="J68" s="26"/>
      <c r="K68" s="26"/>
      <c r="L68" s="124">
        <f>L67</f>
        <v>0</v>
      </c>
    </row>
    <row r="69" spans="2:14" ht="9" customHeight="1" thickBot="1">
      <c r="B69" s="91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3"/>
      <c r="N69" s="94"/>
    </row>
    <row r="70" spans="2:14" ht="15" customHeight="1">
      <c r="B70" s="106" t="s">
        <v>50</v>
      </c>
      <c r="C70" s="30" t="s">
        <v>51</v>
      </c>
      <c r="D70" s="38"/>
      <c r="E70" s="38"/>
      <c r="F70" s="38"/>
      <c r="G70" s="38"/>
      <c r="H70" s="39"/>
      <c r="I70" s="39"/>
      <c r="J70" s="39"/>
      <c r="K70" s="39"/>
      <c r="L70" s="39"/>
      <c r="M70" s="80"/>
      <c r="N70" s="81"/>
    </row>
    <row r="71" spans="2:14" ht="30" customHeight="1">
      <c r="B71" s="107"/>
      <c r="C71" s="28" t="s">
        <v>16</v>
      </c>
      <c r="D71" s="9"/>
      <c r="E71" s="9"/>
      <c r="F71" s="21"/>
      <c r="G71" s="21"/>
      <c r="H71" s="8"/>
      <c r="I71" s="9"/>
      <c r="J71" s="8"/>
      <c r="K71" s="8"/>
      <c r="L71" s="8"/>
    </row>
    <row r="72" spans="2:14" ht="50.25" customHeight="1">
      <c r="B72" s="107"/>
      <c r="C72" s="45" t="s">
        <v>156</v>
      </c>
      <c r="D72" s="22" t="s">
        <v>155</v>
      </c>
      <c r="E72" s="9" t="s">
        <v>9</v>
      </c>
      <c r="F72" s="21">
        <v>25400</v>
      </c>
      <c r="G72" s="21" t="s">
        <v>8</v>
      </c>
      <c r="H72" s="42">
        <f>'Prix Unitaires'!$F$6</f>
        <v>0</v>
      </c>
      <c r="I72" s="9">
        <v>2</v>
      </c>
      <c r="J72" s="43">
        <f t="shared" ref="J72" si="44">H72*F72*I72</f>
        <v>0</v>
      </c>
      <c r="K72" s="43">
        <f t="shared" ref="K72" si="45">J72*0.2</f>
        <v>0</v>
      </c>
      <c r="L72" s="43">
        <f t="shared" ref="L72" si="46">J72+K72</f>
        <v>0</v>
      </c>
      <c r="M72" s="72"/>
      <c r="N72" s="69" t="s">
        <v>174</v>
      </c>
    </row>
    <row r="73" spans="2:14" ht="30" customHeight="1">
      <c r="B73" s="107"/>
      <c r="C73" s="28" t="s">
        <v>30</v>
      </c>
      <c r="D73" s="9"/>
      <c r="E73" s="9"/>
      <c r="F73" s="21"/>
      <c r="G73" s="21"/>
      <c r="H73" s="8"/>
      <c r="I73" s="9"/>
      <c r="J73" s="8"/>
      <c r="K73" s="8"/>
      <c r="L73" s="8"/>
    </row>
    <row r="74" spans="2:14" ht="30" customHeight="1">
      <c r="B74" s="107"/>
      <c r="C74" s="47" t="s">
        <v>158</v>
      </c>
      <c r="D74" s="9" t="s">
        <v>157</v>
      </c>
      <c r="E74" s="9" t="s">
        <v>10</v>
      </c>
      <c r="F74" s="21">
        <v>400</v>
      </c>
      <c r="G74" s="21" t="s">
        <v>18</v>
      </c>
      <c r="H74" s="42">
        <f>'Prix Unitaires'!$F$7</f>
        <v>0</v>
      </c>
      <c r="I74" s="9">
        <v>2</v>
      </c>
      <c r="J74" s="43">
        <f t="shared" ref="J74" si="47">H74*F74*I74</f>
        <v>0</v>
      </c>
      <c r="K74" s="43">
        <f t="shared" ref="K74" si="48">J74*0.2</f>
        <v>0</v>
      </c>
      <c r="L74" s="43">
        <f t="shared" ref="L74" si="49">J74+K74</f>
        <v>0</v>
      </c>
      <c r="M74" s="72"/>
      <c r="N74" s="69" t="s">
        <v>174</v>
      </c>
    </row>
    <row r="75" spans="2:14" ht="30" customHeight="1" thickBot="1">
      <c r="B75" s="107"/>
      <c r="C75" s="32"/>
      <c r="D75" s="20"/>
      <c r="E75" s="20"/>
      <c r="F75" s="37"/>
      <c r="G75" s="37"/>
      <c r="H75" s="26"/>
      <c r="I75" s="20"/>
      <c r="J75" s="26"/>
      <c r="K75" s="26"/>
      <c r="L75" s="79">
        <f>L72+L74</f>
        <v>0</v>
      </c>
    </row>
    <row r="76" spans="2:14" ht="9" customHeight="1" thickBot="1">
      <c r="B76" s="91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3"/>
      <c r="N76" s="94"/>
    </row>
    <row r="78" spans="2:14" ht="30" customHeight="1">
      <c r="K78" s="95">
        <f>L75+L68+L63+L51+L47+L41+L34+L26</f>
        <v>0</v>
      </c>
      <c r="L78" s="96"/>
    </row>
  </sheetData>
  <sheetProtection algorithmName="SHA-512" hashValue="OMYYZCSa3bCZpW8bT0czexq0Zd5qe/ADwCjS3P8AF/kuz+QnHVFADbo+2fLNa2kEZ/Sj3BUPtGGd9PgQtIuEig==" saltValue="/7CrMVkQmE9YN7oRZ+MfCw==" spinCount="100000" sheet="1" formatCells="0" formatColumns="0" formatRows="0" insertColumns="0" insertRows="0" insertHyperlinks="0" deleteColumns="0" deleteRows="0" sort="0" autoFilter="0" pivotTables="0"/>
  <mergeCells count="13">
    <mergeCell ref="B52:N52"/>
    <mergeCell ref="B35:N35"/>
    <mergeCell ref="K78:L78"/>
    <mergeCell ref="C1:L1"/>
    <mergeCell ref="B5:B34"/>
    <mergeCell ref="B36:B51"/>
    <mergeCell ref="B53:B63"/>
    <mergeCell ref="B65:B68"/>
    <mergeCell ref="B70:B75"/>
    <mergeCell ref="C2:N2"/>
    <mergeCell ref="B76:N76"/>
    <mergeCell ref="B69:N69"/>
    <mergeCell ref="B64:N64"/>
  </mergeCells>
  <phoneticPr fontId="14" type="noConversion"/>
  <printOptions horizontalCentered="1" verticalCentered="1"/>
  <pageMargins left="0" right="0" top="0.59055118110236227" bottom="0.98425196850393704" header="0.51181102362204722" footer="0.51181102362204722"/>
  <pageSetup paperSize="9" scale="47" fitToHeight="0" orientation="portrait" r:id="rId1"/>
  <headerFooter alignWithMargins="0">
    <oddFooter>&amp;CCCBTA - ESPACES VERTS 2022/2023
DQE ZONES D'ACTIVITES</oddFooter>
  </headerFooter>
  <rowBreaks count="1" manualBreakCount="1">
    <brk id="52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F5B55-A084-4480-B64D-0A3DE3BD1325}">
  <sheetPr>
    <tabColor theme="8" tint="-0.249977111117893"/>
    <pageSetUpPr fitToPage="1"/>
  </sheetPr>
  <dimension ref="B1:N61"/>
  <sheetViews>
    <sheetView view="pageBreakPreview" zoomScale="85" zoomScaleNormal="100" zoomScaleSheetLayoutView="85" workbookViewId="0">
      <selection activeCell="D60" sqref="D60"/>
    </sheetView>
  </sheetViews>
  <sheetFormatPr baseColWidth="10" defaultRowHeight="15.75"/>
  <cols>
    <col min="1" max="1" width="5.5703125" style="1" customWidth="1"/>
    <col min="2" max="2" width="4.28515625" style="1" customWidth="1"/>
    <col min="3" max="3" width="48.42578125" style="1" customWidth="1"/>
    <col min="4" max="4" width="18.5703125" style="1" customWidth="1"/>
    <col min="5" max="5" width="13.85546875" style="1" customWidth="1"/>
    <col min="6" max="7" width="9.85546875" style="1" customWidth="1"/>
    <col min="8" max="8" width="20.28515625" style="1" customWidth="1"/>
    <col min="9" max="9" width="13.42578125" style="1" customWidth="1"/>
    <col min="10" max="10" width="20.28515625" style="1" customWidth="1"/>
    <col min="11" max="11" width="12.5703125" style="1" customWidth="1"/>
    <col min="12" max="12" width="15.28515625" style="1" customWidth="1"/>
    <col min="13" max="13" width="1.7109375" style="1" customWidth="1"/>
    <col min="14" max="14" width="15.42578125" style="73" customWidth="1"/>
    <col min="15" max="15" width="2" style="1" customWidth="1"/>
    <col min="16" max="260" width="11.42578125" style="1"/>
    <col min="261" max="261" width="36.28515625" style="1" customWidth="1"/>
    <col min="262" max="262" width="33.28515625" style="1" bestFit="1" customWidth="1"/>
    <col min="263" max="263" width="19.5703125" style="1" customWidth="1"/>
    <col min="264" max="264" width="14.42578125" style="1" customWidth="1"/>
    <col min="265" max="265" width="20.85546875" style="1" customWidth="1"/>
    <col min="266" max="266" width="9.5703125" style="1" customWidth="1"/>
    <col min="267" max="267" width="26" style="1" customWidth="1"/>
    <col min="268" max="516" width="11.42578125" style="1"/>
    <col min="517" max="517" width="36.28515625" style="1" customWidth="1"/>
    <col min="518" max="518" width="33.28515625" style="1" bestFit="1" customWidth="1"/>
    <col min="519" max="519" width="19.5703125" style="1" customWidth="1"/>
    <col min="520" max="520" width="14.42578125" style="1" customWidth="1"/>
    <col min="521" max="521" width="20.85546875" style="1" customWidth="1"/>
    <col min="522" max="522" width="9.5703125" style="1" customWidth="1"/>
    <col min="523" max="523" width="26" style="1" customWidth="1"/>
    <col min="524" max="772" width="11.42578125" style="1"/>
    <col min="773" max="773" width="36.28515625" style="1" customWidth="1"/>
    <col min="774" max="774" width="33.28515625" style="1" bestFit="1" customWidth="1"/>
    <col min="775" max="775" width="19.5703125" style="1" customWidth="1"/>
    <col min="776" max="776" width="14.42578125" style="1" customWidth="1"/>
    <col min="777" max="777" width="20.85546875" style="1" customWidth="1"/>
    <col min="778" max="778" width="9.5703125" style="1" customWidth="1"/>
    <col min="779" max="779" width="26" style="1" customWidth="1"/>
    <col min="780" max="1028" width="11.42578125" style="1"/>
    <col min="1029" max="1029" width="36.28515625" style="1" customWidth="1"/>
    <col min="1030" max="1030" width="33.28515625" style="1" bestFit="1" customWidth="1"/>
    <col min="1031" max="1031" width="19.5703125" style="1" customWidth="1"/>
    <col min="1032" max="1032" width="14.42578125" style="1" customWidth="1"/>
    <col min="1033" max="1033" width="20.85546875" style="1" customWidth="1"/>
    <col min="1034" max="1034" width="9.5703125" style="1" customWidth="1"/>
    <col min="1035" max="1035" width="26" style="1" customWidth="1"/>
    <col min="1036" max="1284" width="11.42578125" style="1"/>
    <col min="1285" max="1285" width="36.28515625" style="1" customWidth="1"/>
    <col min="1286" max="1286" width="33.28515625" style="1" bestFit="1" customWidth="1"/>
    <col min="1287" max="1287" width="19.5703125" style="1" customWidth="1"/>
    <col min="1288" max="1288" width="14.42578125" style="1" customWidth="1"/>
    <col min="1289" max="1289" width="20.85546875" style="1" customWidth="1"/>
    <col min="1290" max="1290" width="9.5703125" style="1" customWidth="1"/>
    <col min="1291" max="1291" width="26" style="1" customWidth="1"/>
    <col min="1292" max="1540" width="11.42578125" style="1"/>
    <col min="1541" max="1541" width="36.28515625" style="1" customWidth="1"/>
    <col min="1542" max="1542" width="33.28515625" style="1" bestFit="1" customWidth="1"/>
    <col min="1543" max="1543" width="19.5703125" style="1" customWidth="1"/>
    <col min="1544" max="1544" width="14.42578125" style="1" customWidth="1"/>
    <col min="1545" max="1545" width="20.85546875" style="1" customWidth="1"/>
    <col min="1546" max="1546" width="9.5703125" style="1" customWidth="1"/>
    <col min="1547" max="1547" width="26" style="1" customWidth="1"/>
    <col min="1548" max="1796" width="11.42578125" style="1"/>
    <col min="1797" max="1797" width="36.28515625" style="1" customWidth="1"/>
    <col min="1798" max="1798" width="33.28515625" style="1" bestFit="1" customWidth="1"/>
    <col min="1799" max="1799" width="19.5703125" style="1" customWidth="1"/>
    <col min="1800" max="1800" width="14.42578125" style="1" customWidth="1"/>
    <col min="1801" max="1801" width="20.85546875" style="1" customWidth="1"/>
    <col min="1802" max="1802" width="9.5703125" style="1" customWidth="1"/>
    <col min="1803" max="1803" width="26" style="1" customWidth="1"/>
    <col min="1804" max="2052" width="11.42578125" style="1"/>
    <col min="2053" max="2053" width="36.28515625" style="1" customWidth="1"/>
    <col min="2054" max="2054" width="33.28515625" style="1" bestFit="1" customWidth="1"/>
    <col min="2055" max="2055" width="19.5703125" style="1" customWidth="1"/>
    <col min="2056" max="2056" width="14.42578125" style="1" customWidth="1"/>
    <col min="2057" max="2057" width="20.85546875" style="1" customWidth="1"/>
    <col min="2058" max="2058" width="9.5703125" style="1" customWidth="1"/>
    <col min="2059" max="2059" width="26" style="1" customWidth="1"/>
    <col min="2060" max="2308" width="11.42578125" style="1"/>
    <col min="2309" max="2309" width="36.28515625" style="1" customWidth="1"/>
    <col min="2310" max="2310" width="33.28515625" style="1" bestFit="1" customWidth="1"/>
    <col min="2311" max="2311" width="19.5703125" style="1" customWidth="1"/>
    <col min="2312" max="2312" width="14.42578125" style="1" customWidth="1"/>
    <col min="2313" max="2313" width="20.85546875" style="1" customWidth="1"/>
    <col min="2314" max="2314" width="9.5703125" style="1" customWidth="1"/>
    <col min="2315" max="2315" width="26" style="1" customWidth="1"/>
    <col min="2316" max="2564" width="11.42578125" style="1"/>
    <col min="2565" max="2565" width="36.28515625" style="1" customWidth="1"/>
    <col min="2566" max="2566" width="33.28515625" style="1" bestFit="1" customWidth="1"/>
    <col min="2567" max="2567" width="19.5703125" style="1" customWidth="1"/>
    <col min="2568" max="2568" width="14.42578125" style="1" customWidth="1"/>
    <col min="2569" max="2569" width="20.85546875" style="1" customWidth="1"/>
    <col min="2570" max="2570" width="9.5703125" style="1" customWidth="1"/>
    <col min="2571" max="2571" width="26" style="1" customWidth="1"/>
    <col min="2572" max="2820" width="11.42578125" style="1"/>
    <col min="2821" max="2821" width="36.28515625" style="1" customWidth="1"/>
    <col min="2822" max="2822" width="33.28515625" style="1" bestFit="1" customWidth="1"/>
    <col min="2823" max="2823" width="19.5703125" style="1" customWidth="1"/>
    <col min="2824" max="2824" width="14.42578125" style="1" customWidth="1"/>
    <col min="2825" max="2825" width="20.85546875" style="1" customWidth="1"/>
    <col min="2826" max="2826" width="9.5703125" style="1" customWidth="1"/>
    <col min="2827" max="2827" width="26" style="1" customWidth="1"/>
    <col min="2828" max="3076" width="11.42578125" style="1"/>
    <col min="3077" max="3077" width="36.28515625" style="1" customWidth="1"/>
    <col min="3078" max="3078" width="33.28515625" style="1" bestFit="1" customWidth="1"/>
    <col min="3079" max="3079" width="19.5703125" style="1" customWidth="1"/>
    <col min="3080" max="3080" width="14.42578125" style="1" customWidth="1"/>
    <col min="3081" max="3081" width="20.85546875" style="1" customWidth="1"/>
    <col min="3082" max="3082" width="9.5703125" style="1" customWidth="1"/>
    <col min="3083" max="3083" width="26" style="1" customWidth="1"/>
    <col min="3084" max="3332" width="11.42578125" style="1"/>
    <col min="3333" max="3333" width="36.28515625" style="1" customWidth="1"/>
    <col min="3334" max="3334" width="33.28515625" style="1" bestFit="1" customWidth="1"/>
    <col min="3335" max="3335" width="19.5703125" style="1" customWidth="1"/>
    <col min="3336" max="3336" width="14.42578125" style="1" customWidth="1"/>
    <col min="3337" max="3337" width="20.85546875" style="1" customWidth="1"/>
    <col min="3338" max="3338" width="9.5703125" style="1" customWidth="1"/>
    <col min="3339" max="3339" width="26" style="1" customWidth="1"/>
    <col min="3340" max="3588" width="11.42578125" style="1"/>
    <col min="3589" max="3589" width="36.28515625" style="1" customWidth="1"/>
    <col min="3590" max="3590" width="33.28515625" style="1" bestFit="1" customWidth="1"/>
    <col min="3591" max="3591" width="19.5703125" style="1" customWidth="1"/>
    <col min="3592" max="3592" width="14.42578125" style="1" customWidth="1"/>
    <col min="3593" max="3593" width="20.85546875" style="1" customWidth="1"/>
    <col min="3594" max="3594" width="9.5703125" style="1" customWidth="1"/>
    <col min="3595" max="3595" width="26" style="1" customWidth="1"/>
    <col min="3596" max="3844" width="11.42578125" style="1"/>
    <col min="3845" max="3845" width="36.28515625" style="1" customWidth="1"/>
    <col min="3846" max="3846" width="33.28515625" style="1" bestFit="1" customWidth="1"/>
    <col min="3847" max="3847" width="19.5703125" style="1" customWidth="1"/>
    <col min="3848" max="3848" width="14.42578125" style="1" customWidth="1"/>
    <col min="3849" max="3849" width="20.85546875" style="1" customWidth="1"/>
    <col min="3850" max="3850" width="9.5703125" style="1" customWidth="1"/>
    <col min="3851" max="3851" width="26" style="1" customWidth="1"/>
    <col min="3852" max="4100" width="11.42578125" style="1"/>
    <col min="4101" max="4101" width="36.28515625" style="1" customWidth="1"/>
    <col min="4102" max="4102" width="33.28515625" style="1" bestFit="1" customWidth="1"/>
    <col min="4103" max="4103" width="19.5703125" style="1" customWidth="1"/>
    <col min="4104" max="4104" width="14.42578125" style="1" customWidth="1"/>
    <col min="4105" max="4105" width="20.85546875" style="1" customWidth="1"/>
    <col min="4106" max="4106" width="9.5703125" style="1" customWidth="1"/>
    <col min="4107" max="4107" width="26" style="1" customWidth="1"/>
    <col min="4108" max="4356" width="11.42578125" style="1"/>
    <col min="4357" max="4357" width="36.28515625" style="1" customWidth="1"/>
    <col min="4358" max="4358" width="33.28515625" style="1" bestFit="1" customWidth="1"/>
    <col min="4359" max="4359" width="19.5703125" style="1" customWidth="1"/>
    <col min="4360" max="4360" width="14.42578125" style="1" customWidth="1"/>
    <col min="4361" max="4361" width="20.85546875" style="1" customWidth="1"/>
    <col min="4362" max="4362" width="9.5703125" style="1" customWidth="1"/>
    <col min="4363" max="4363" width="26" style="1" customWidth="1"/>
    <col min="4364" max="4612" width="11.42578125" style="1"/>
    <col min="4613" max="4613" width="36.28515625" style="1" customWidth="1"/>
    <col min="4614" max="4614" width="33.28515625" style="1" bestFit="1" customWidth="1"/>
    <col min="4615" max="4615" width="19.5703125" style="1" customWidth="1"/>
    <col min="4616" max="4616" width="14.42578125" style="1" customWidth="1"/>
    <col min="4617" max="4617" width="20.85546875" style="1" customWidth="1"/>
    <col min="4618" max="4618" width="9.5703125" style="1" customWidth="1"/>
    <col min="4619" max="4619" width="26" style="1" customWidth="1"/>
    <col min="4620" max="4868" width="11.42578125" style="1"/>
    <col min="4869" max="4869" width="36.28515625" style="1" customWidth="1"/>
    <col min="4870" max="4870" width="33.28515625" style="1" bestFit="1" customWidth="1"/>
    <col min="4871" max="4871" width="19.5703125" style="1" customWidth="1"/>
    <col min="4872" max="4872" width="14.42578125" style="1" customWidth="1"/>
    <col min="4873" max="4873" width="20.85546875" style="1" customWidth="1"/>
    <col min="4874" max="4874" width="9.5703125" style="1" customWidth="1"/>
    <col min="4875" max="4875" width="26" style="1" customWidth="1"/>
    <col min="4876" max="5124" width="11.42578125" style="1"/>
    <col min="5125" max="5125" width="36.28515625" style="1" customWidth="1"/>
    <col min="5126" max="5126" width="33.28515625" style="1" bestFit="1" customWidth="1"/>
    <col min="5127" max="5127" width="19.5703125" style="1" customWidth="1"/>
    <col min="5128" max="5128" width="14.42578125" style="1" customWidth="1"/>
    <col min="5129" max="5129" width="20.85546875" style="1" customWidth="1"/>
    <col min="5130" max="5130" width="9.5703125" style="1" customWidth="1"/>
    <col min="5131" max="5131" width="26" style="1" customWidth="1"/>
    <col min="5132" max="5380" width="11.42578125" style="1"/>
    <col min="5381" max="5381" width="36.28515625" style="1" customWidth="1"/>
    <col min="5382" max="5382" width="33.28515625" style="1" bestFit="1" customWidth="1"/>
    <col min="5383" max="5383" width="19.5703125" style="1" customWidth="1"/>
    <col min="5384" max="5384" width="14.42578125" style="1" customWidth="1"/>
    <col min="5385" max="5385" width="20.85546875" style="1" customWidth="1"/>
    <col min="5386" max="5386" width="9.5703125" style="1" customWidth="1"/>
    <col min="5387" max="5387" width="26" style="1" customWidth="1"/>
    <col min="5388" max="5636" width="11.42578125" style="1"/>
    <col min="5637" max="5637" width="36.28515625" style="1" customWidth="1"/>
    <col min="5638" max="5638" width="33.28515625" style="1" bestFit="1" customWidth="1"/>
    <col min="5639" max="5639" width="19.5703125" style="1" customWidth="1"/>
    <col min="5640" max="5640" width="14.42578125" style="1" customWidth="1"/>
    <col min="5641" max="5641" width="20.85546875" style="1" customWidth="1"/>
    <col min="5642" max="5642" width="9.5703125" style="1" customWidth="1"/>
    <col min="5643" max="5643" width="26" style="1" customWidth="1"/>
    <col min="5644" max="5892" width="11.42578125" style="1"/>
    <col min="5893" max="5893" width="36.28515625" style="1" customWidth="1"/>
    <col min="5894" max="5894" width="33.28515625" style="1" bestFit="1" customWidth="1"/>
    <col min="5895" max="5895" width="19.5703125" style="1" customWidth="1"/>
    <col min="5896" max="5896" width="14.42578125" style="1" customWidth="1"/>
    <col min="5897" max="5897" width="20.85546875" style="1" customWidth="1"/>
    <col min="5898" max="5898" width="9.5703125" style="1" customWidth="1"/>
    <col min="5899" max="5899" width="26" style="1" customWidth="1"/>
    <col min="5900" max="6148" width="11.42578125" style="1"/>
    <col min="6149" max="6149" width="36.28515625" style="1" customWidth="1"/>
    <col min="6150" max="6150" width="33.28515625" style="1" bestFit="1" customWidth="1"/>
    <col min="6151" max="6151" width="19.5703125" style="1" customWidth="1"/>
    <col min="6152" max="6152" width="14.42578125" style="1" customWidth="1"/>
    <col min="6153" max="6153" width="20.85546875" style="1" customWidth="1"/>
    <col min="6154" max="6154" width="9.5703125" style="1" customWidth="1"/>
    <col min="6155" max="6155" width="26" style="1" customWidth="1"/>
    <col min="6156" max="6404" width="11.42578125" style="1"/>
    <col min="6405" max="6405" width="36.28515625" style="1" customWidth="1"/>
    <col min="6406" max="6406" width="33.28515625" style="1" bestFit="1" customWidth="1"/>
    <col min="6407" max="6407" width="19.5703125" style="1" customWidth="1"/>
    <col min="6408" max="6408" width="14.42578125" style="1" customWidth="1"/>
    <col min="6409" max="6409" width="20.85546875" style="1" customWidth="1"/>
    <col min="6410" max="6410" width="9.5703125" style="1" customWidth="1"/>
    <col min="6411" max="6411" width="26" style="1" customWidth="1"/>
    <col min="6412" max="6660" width="11.42578125" style="1"/>
    <col min="6661" max="6661" width="36.28515625" style="1" customWidth="1"/>
    <col min="6662" max="6662" width="33.28515625" style="1" bestFit="1" customWidth="1"/>
    <col min="6663" max="6663" width="19.5703125" style="1" customWidth="1"/>
    <col min="6664" max="6664" width="14.42578125" style="1" customWidth="1"/>
    <col min="6665" max="6665" width="20.85546875" style="1" customWidth="1"/>
    <col min="6666" max="6666" width="9.5703125" style="1" customWidth="1"/>
    <col min="6667" max="6667" width="26" style="1" customWidth="1"/>
    <col min="6668" max="6916" width="11.42578125" style="1"/>
    <col min="6917" max="6917" width="36.28515625" style="1" customWidth="1"/>
    <col min="6918" max="6918" width="33.28515625" style="1" bestFit="1" customWidth="1"/>
    <col min="6919" max="6919" width="19.5703125" style="1" customWidth="1"/>
    <col min="6920" max="6920" width="14.42578125" style="1" customWidth="1"/>
    <col min="6921" max="6921" width="20.85546875" style="1" customWidth="1"/>
    <col min="6922" max="6922" width="9.5703125" style="1" customWidth="1"/>
    <col min="6923" max="6923" width="26" style="1" customWidth="1"/>
    <col min="6924" max="7172" width="11.42578125" style="1"/>
    <col min="7173" max="7173" width="36.28515625" style="1" customWidth="1"/>
    <col min="7174" max="7174" width="33.28515625" style="1" bestFit="1" customWidth="1"/>
    <col min="7175" max="7175" width="19.5703125" style="1" customWidth="1"/>
    <col min="7176" max="7176" width="14.42578125" style="1" customWidth="1"/>
    <col min="7177" max="7177" width="20.85546875" style="1" customWidth="1"/>
    <col min="7178" max="7178" width="9.5703125" style="1" customWidth="1"/>
    <col min="7179" max="7179" width="26" style="1" customWidth="1"/>
    <col min="7180" max="7428" width="11.42578125" style="1"/>
    <col min="7429" max="7429" width="36.28515625" style="1" customWidth="1"/>
    <col min="7430" max="7430" width="33.28515625" style="1" bestFit="1" customWidth="1"/>
    <col min="7431" max="7431" width="19.5703125" style="1" customWidth="1"/>
    <col min="7432" max="7432" width="14.42578125" style="1" customWidth="1"/>
    <col min="7433" max="7433" width="20.85546875" style="1" customWidth="1"/>
    <col min="7434" max="7434" width="9.5703125" style="1" customWidth="1"/>
    <col min="7435" max="7435" width="26" style="1" customWidth="1"/>
    <col min="7436" max="7684" width="11.42578125" style="1"/>
    <col min="7685" max="7685" width="36.28515625" style="1" customWidth="1"/>
    <col min="7686" max="7686" width="33.28515625" style="1" bestFit="1" customWidth="1"/>
    <col min="7687" max="7687" width="19.5703125" style="1" customWidth="1"/>
    <col min="7688" max="7688" width="14.42578125" style="1" customWidth="1"/>
    <col min="7689" max="7689" width="20.85546875" style="1" customWidth="1"/>
    <col min="7690" max="7690" width="9.5703125" style="1" customWidth="1"/>
    <col min="7691" max="7691" width="26" style="1" customWidth="1"/>
    <col min="7692" max="7940" width="11.42578125" style="1"/>
    <col min="7941" max="7941" width="36.28515625" style="1" customWidth="1"/>
    <col min="7942" max="7942" width="33.28515625" style="1" bestFit="1" customWidth="1"/>
    <col min="7943" max="7943" width="19.5703125" style="1" customWidth="1"/>
    <col min="7944" max="7944" width="14.42578125" style="1" customWidth="1"/>
    <col min="7945" max="7945" width="20.85546875" style="1" customWidth="1"/>
    <col min="7946" max="7946" width="9.5703125" style="1" customWidth="1"/>
    <col min="7947" max="7947" width="26" style="1" customWidth="1"/>
    <col min="7948" max="8196" width="11.42578125" style="1"/>
    <col min="8197" max="8197" width="36.28515625" style="1" customWidth="1"/>
    <col min="8198" max="8198" width="33.28515625" style="1" bestFit="1" customWidth="1"/>
    <col min="8199" max="8199" width="19.5703125" style="1" customWidth="1"/>
    <col min="8200" max="8200" width="14.42578125" style="1" customWidth="1"/>
    <col min="8201" max="8201" width="20.85546875" style="1" customWidth="1"/>
    <col min="8202" max="8202" width="9.5703125" style="1" customWidth="1"/>
    <col min="8203" max="8203" width="26" style="1" customWidth="1"/>
    <col min="8204" max="8452" width="11.42578125" style="1"/>
    <col min="8453" max="8453" width="36.28515625" style="1" customWidth="1"/>
    <col min="8454" max="8454" width="33.28515625" style="1" bestFit="1" customWidth="1"/>
    <col min="8455" max="8455" width="19.5703125" style="1" customWidth="1"/>
    <col min="8456" max="8456" width="14.42578125" style="1" customWidth="1"/>
    <col min="8457" max="8457" width="20.85546875" style="1" customWidth="1"/>
    <col min="8458" max="8458" width="9.5703125" style="1" customWidth="1"/>
    <col min="8459" max="8459" width="26" style="1" customWidth="1"/>
    <col min="8460" max="8708" width="11.42578125" style="1"/>
    <col min="8709" max="8709" width="36.28515625" style="1" customWidth="1"/>
    <col min="8710" max="8710" width="33.28515625" style="1" bestFit="1" customWidth="1"/>
    <col min="8711" max="8711" width="19.5703125" style="1" customWidth="1"/>
    <col min="8712" max="8712" width="14.42578125" style="1" customWidth="1"/>
    <col min="8713" max="8713" width="20.85546875" style="1" customWidth="1"/>
    <col min="8714" max="8714" width="9.5703125" style="1" customWidth="1"/>
    <col min="8715" max="8715" width="26" style="1" customWidth="1"/>
    <col min="8716" max="8964" width="11.42578125" style="1"/>
    <col min="8965" max="8965" width="36.28515625" style="1" customWidth="1"/>
    <col min="8966" max="8966" width="33.28515625" style="1" bestFit="1" customWidth="1"/>
    <col min="8967" max="8967" width="19.5703125" style="1" customWidth="1"/>
    <col min="8968" max="8968" width="14.42578125" style="1" customWidth="1"/>
    <col min="8969" max="8969" width="20.85546875" style="1" customWidth="1"/>
    <col min="8970" max="8970" width="9.5703125" style="1" customWidth="1"/>
    <col min="8971" max="8971" width="26" style="1" customWidth="1"/>
    <col min="8972" max="9220" width="11.42578125" style="1"/>
    <col min="9221" max="9221" width="36.28515625" style="1" customWidth="1"/>
    <col min="9222" max="9222" width="33.28515625" style="1" bestFit="1" customWidth="1"/>
    <col min="9223" max="9223" width="19.5703125" style="1" customWidth="1"/>
    <col min="9224" max="9224" width="14.42578125" style="1" customWidth="1"/>
    <col min="9225" max="9225" width="20.85546875" style="1" customWidth="1"/>
    <col min="9226" max="9226" width="9.5703125" style="1" customWidth="1"/>
    <col min="9227" max="9227" width="26" style="1" customWidth="1"/>
    <col min="9228" max="9476" width="11.42578125" style="1"/>
    <col min="9477" max="9477" width="36.28515625" style="1" customWidth="1"/>
    <col min="9478" max="9478" width="33.28515625" style="1" bestFit="1" customWidth="1"/>
    <col min="9479" max="9479" width="19.5703125" style="1" customWidth="1"/>
    <col min="9480" max="9480" width="14.42578125" style="1" customWidth="1"/>
    <col min="9481" max="9481" width="20.85546875" style="1" customWidth="1"/>
    <col min="9482" max="9482" width="9.5703125" style="1" customWidth="1"/>
    <col min="9483" max="9483" width="26" style="1" customWidth="1"/>
    <col min="9484" max="9732" width="11.42578125" style="1"/>
    <col min="9733" max="9733" width="36.28515625" style="1" customWidth="1"/>
    <col min="9734" max="9734" width="33.28515625" style="1" bestFit="1" customWidth="1"/>
    <col min="9735" max="9735" width="19.5703125" style="1" customWidth="1"/>
    <col min="9736" max="9736" width="14.42578125" style="1" customWidth="1"/>
    <col min="9737" max="9737" width="20.85546875" style="1" customWidth="1"/>
    <col min="9738" max="9738" width="9.5703125" style="1" customWidth="1"/>
    <col min="9739" max="9739" width="26" style="1" customWidth="1"/>
    <col min="9740" max="9988" width="11.42578125" style="1"/>
    <col min="9989" max="9989" width="36.28515625" style="1" customWidth="1"/>
    <col min="9990" max="9990" width="33.28515625" style="1" bestFit="1" customWidth="1"/>
    <col min="9991" max="9991" width="19.5703125" style="1" customWidth="1"/>
    <col min="9992" max="9992" width="14.42578125" style="1" customWidth="1"/>
    <col min="9993" max="9993" width="20.85546875" style="1" customWidth="1"/>
    <col min="9994" max="9994" width="9.5703125" style="1" customWidth="1"/>
    <col min="9995" max="9995" width="26" style="1" customWidth="1"/>
    <col min="9996" max="10244" width="11.42578125" style="1"/>
    <col min="10245" max="10245" width="36.28515625" style="1" customWidth="1"/>
    <col min="10246" max="10246" width="33.28515625" style="1" bestFit="1" customWidth="1"/>
    <col min="10247" max="10247" width="19.5703125" style="1" customWidth="1"/>
    <col min="10248" max="10248" width="14.42578125" style="1" customWidth="1"/>
    <col min="10249" max="10249" width="20.85546875" style="1" customWidth="1"/>
    <col min="10250" max="10250" width="9.5703125" style="1" customWidth="1"/>
    <col min="10251" max="10251" width="26" style="1" customWidth="1"/>
    <col min="10252" max="10500" width="11.42578125" style="1"/>
    <col min="10501" max="10501" width="36.28515625" style="1" customWidth="1"/>
    <col min="10502" max="10502" width="33.28515625" style="1" bestFit="1" customWidth="1"/>
    <col min="10503" max="10503" width="19.5703125" style="1" customWidth="1"/>
    <col min="10504" max="10504" width="14.42578125" style="1" customWidth="1"/>
    <col min="10505" max="10505" width="20.85546875" style="1" customWidth="1"/>
    <col min="10506" max="10506" width="9.5703125" style="1" customWidth="1"/>
    <col min="10507" max="10507" width="26" style="1" customWidth="1"/>
    <col min="10508" max="10756" width="11.42578125" style="1"/>
    <col min="10757" max="10757" width="36.28515625" style="1" customWidth="1"/>
    <col min="10758" max="10758" width="33.28515625" style="1" bestFit="1" customWidth="1"/>
    <col min="10759" max="10759" width="19.5703125" style="1" customWidth="1"/>
    <col min="10760" max="10760" width="14.42578125" style="1" customWidth="1"/>
    <col min="10761" max="10761" width="20.85546875" style="1" customWidth="1"/>
    <col min="10762" max="10762" width="9.5703125" style="1" customWidth="1"/>
    <col min="10763" max="10763" width="26" style="1" customWidth="1"/>
    <col min="10764" max="11012" width="11.42578125" style="1"/>
    <col min="11013" max="11013" width="36.28515625" style="1" customWidth="1"/>
    <col min="11014" max="11014" width="33.28515625" style="1" bestFit="1" customWidth="1"/>
    <col min="11015" max="11015" width="19.5703125" style="1" customWidth="1"/>
    <col min="11016" max="11016" width="14.42578125" style="1" customWidth="1"/>
    <col min="11017" max="11017" width="20.85546875" style="1" customWidth="1"/>
    <col min="11018" max="11018" width="9.5703125" style="1" customWidth="1"/>
    <col min="11019" max="11019" width="26" style="1" customWidth="1"/>
    <col min="11020" max="11268" width="11.42578125" style="1"/>
    <col min="11269" max="11269" width="36.28515625" style="1" customWidth="1"/>
    <col min="11270" max="11270" width="33.28515625" style="1" bestFit="1" customWidth="1"/>
    <col min="11271" max="11271" width="19.5703125" style="1" customWidth="1"/>
    <col min="11272" max="11272" width="14.42578125" style="1" customWidth="1"/>
    <col min="11273" max="11273" width="20.85546875" style="1" customWidth="1"/>
    <col min="11274" max="11274" width="9.5703125" style="1" customWidth="1"/>
    <col min="11275" max="11275" width="26" style="1" customWidth="1"/>
    <col min="11276" max="11524" width="11.42578125" style="1"/>
    <col min="11525" max="11525" width="36.28515625" style="1" customWidth="1"/>
    <col min="11526" max="11526" width="33.28515625" style="1" bestFit="1" customWidth="1"/>
    <col min="11527" max="11527" width="19.5703125" style="1" customWidth="1"/>
    <col min="11528" max="11528" width="14.42578125" style="1" customWidth="1"/>
    <col min="11529" max="11529" width="20.85546875" style="1" customWidth="1"/>
    <col min="11530" max="11530" width="9.5703125" style="1" customWidth="1"/>
    <col min="11531" max="11531" width="26" style="1" customWidth="1"/>
    <col min="11532" max="11780" width="11.42578125" style="1"/>
    <col min="11781" max="11781" width="36.28515625" style="1" customWidth="1"/>
    <col min="11782" max="11782" width="33.28515625" style="1" bestFit="1" customWidth="1"/>
    <col min="11783" max="11783" width="19.5703125" style="1" customWidth="1"/>
    <col min="11784" max="11784" width="14.42578125" style="1" customWidth="1"/>
    <col min="11785" max="11785" width="20.85546875" style="1" customWidth="1"/>
    <col min="11786" max="11786" width="9.5703125" style="1" customWidth="1"/>
    <col min="11787" max="11787" width="26" style="1" customWidth="1"/>
    <col min="11788" max="12036" width="11.42578125" style="1"/>
    <col min="12037" max="12037" width="36.28515625" style="1" customWidth="1"/>
    <col min="12038" max="12038" width="33.28515625" style="1" bestFit="1" customWidth="1"/>
    <col min="12039" max="12039" width="19.5703125" style="1" customWidth="1"/>
    <col min="12040" max="12040" width="14.42578125" style="1" customWidth="1"/>
    <col min="12041" max="12041" width="20.85546875" style="1" customWidth="1"/>
    <col min="12042" max="12042" width="9.5703125" style="1" customWidth="1"/>
    <col min="12043" max="12043" width="26" style="1" customWidth="1"/>
    <col min="12044" max="12292" width="11.42578125" style="1"/>
    <col min="12293" max="12293" width="36.28515625" style="1" customWidth="1"/>
    <col min="12294" max="12294" width="33.28515625" style="1" bestFit="1" customWidth="1"/>
    <col min="12295" max="12295" width="19.5703125" style="1" customWidth="1"/>
    <col min="12296" max="12296" width="14.42578125" style="1" customWidth="1"/>
    <col min="12297" max="12297" width="20.85546875" style="1" customWidth="1"/>
    <col min="12298" max="12298" width="9.5703125" style="1" customWidth="1"/>
    <col min="12299" max="12299" width="26" style="1" customWidth="1"/>
    <col min="12300" max="12548" width="11.42578125" style="1"/>
    <col min="12549" max="12549" width="36.28515625" style="1" customWidth="1"/>
    <col min="12550" max="12550" width="33.28515625" style="1" bestFit="1" customWidth="1"/>
    <col min="12551" max="12551" width="19.5703125" style="1" customWidth="1"/>
    <col min="12552" max="12552" width="14.42578125" style="1" customWidth="1"/>
    <col min="12553" max="12553" width="20.85546875" style="1" customWidth="1"/>
    <col min="12554" max="12554" width="9.5703125" style="1" customWidth="1"/>
    <col min="12555" max="12555" width="26" style="1" customWidth="1"/>
    <col min="12556" max="12804" width="11.42578125" style="1"/>
    <col min="12805" max="12805" width="36.28515625" style="1" customWidth="1"/>
    <col min="12806" max="12806" width="33.28515625" style="1" bestFit="1" customWidth="1"/>
    <col min="12807" max="12807" width="19.5703125" style="1" customWidth="1"/>
    <col min="12808" max="12808" width="14.42578125" style="1" customWidth="1"/>
    <col min="12809" max="12809" width="20.85546875" style="1" customWidth="1"/>
    <col min="12810" max="12810" width="9.5703125" style="1" customWidth="1"/>
    <col min="12811" max="12811" width="26" style="1" customWidth="1"/>
    <col min="12812" max="13060" width="11.42578125" style="1"/>
    <col min="13061" max="13061" width="36.28515625" style="1" customWidth="1"/>
    <col min="13062" max="13062" width="33.28515625" style="1" bestFit="1" customWidth="1"/>
    <col min="13063" max="13063" width="19.5703125" style="1" customWidth="1"/>
    <col min="13064" max="13064" width="14.42578125" style="1" customWidth="1"/>
    <col min="13065" max="13065" width="20.85546875" style="1" customWidth="1"/>
    <col min="13066" max="13066" width="9.5703125" style="1" customWidth="1"/>
    <col min="13067" max="13067" width="26" style="1" customWidth="1"/>
    <col min="13068" max="13316" width="11.42578125" style="1"/>
    <col min="13317" max="13317" width="36.28515625" style="1" customWidth="1"/>
    <col min="13318" max="13318" width="33.28515625" style="1" bestFit="1" customWidth="1"/>
    <col min="13319" max="13319" width="19.5703125" style="1" customWidth="1"/>
    <col min="13320" max="13320" width="14.42578125" style="1" customWidth="1"/>
    <col min="13321" max="13321" width="20.85546875" style="1" customWidth="1"/>
    <col min="13322" max="13322" width="9.5703125" style="1" customWidth="1"/>
    <col min="13323" max="13323" width="26" style="1" customWidth="1"/>
    <col min="13324" max="13572" width="11.42578125" style="1"/>
    <col min="13573" max="13573" width="36.28515625" style="1" customWidth="1"/>
    <col min="13574" max="13574" width="33.28515625" style="1" bestFit="1" customWidth="1"/>
    <col min="13575" max="13575" width="19.5703125" style="1" customWidth="1"/>
    <col min="13576" max="13576" width="14.42578125" style="1" customWidth="1"/>
    <col min="13577" max="13577" width="20.85546875" style="1" customWidth="1"/>
    <col min="13578" max="13578" width="9.5703125" style="1" customWidth="1"/>
    <col min="13579" max="13579" width="26" style="1" customWidth="1"/>
    <col min="13580" max="13828" width="11.42578125" style="1"/>
    <col min="13829" max="13829" width="36.28515625" style="1" customWidth="1"/>
    <col min="13830" max="13830" width="33.28515625" style="1" bestFit="1" customWidth="1"/>
    <col min="13831" max="13831" width="19.5703125" style="1" customWidth="1"/>
    <col min="13832" max="13832" width="14.42578125" style="1" customWidth="1"/>
    <col min="13833" max="13833" width="20.85546875" style="1" customWidth="1"/>
    <col min="13834" max="13834" width="9.5703125" style="1" customWidth="1"/>
    <col min="13835" max="13835" width="26" style="1" customWidth="1"/>
    <col min="13836" max="14084" width="11.42578125" style="1"/>
    <col min="14085" max="14085" width="36.28515625" style="1" customWidth="1"/>
    <col min="14086" max="14086" width="33.28515625" style="1" bestFit="1" customWidth="1"/>
    <col min="14087" max="14087" width="19.5703125" style="1" customWidth="1"/>
    <col min="14088" max="14088" width="14.42578125" style="1" customWidth="1"/>
    <col min="14089" max="14089" width="20.85546875" style="1" customWidth="1"/>
    <col min="14090" max="14090" width="9.5703125" style="1" customWidth="1"/>
    <col min="14091" max="14091" width="26" style="1" customWidth="1"/>
    <col min="14092" max="14340" width="11.42578125" style="1"/>
    <col min="14341" max="14341" width="36.28515625" style="1" customWidth="1"/>
    <col min="14342" max="14342" width="33.28515625" style="1" bestFit="1" customWidth="1"/>
    <col min="14343" max="14343" width="19.5703125" style="1" customWidth="1"/>
    <col min="14344" max="14344" width="14.42578125" style="1" customWidth="1"/>
    <col min="14345" max="14345" width="20.85546875" style="1" customWidth="1"/>
    <col min="14346" max="14346" width="9.5703125" style="1" customWidth="1"/>
    <col min="14347" max="14347" width="26" style="1" customWidth="1"/>
    <col min="14348" max="14596" width="11.42578125" style="1"/>
    <col min="14597" max="14597" width="36.28515625" style="1" customWidth="1"/>
    <col min="14598" max="14598" width="33.28515625" style="1" bestFit="1" customWidth="1"/>
    <col min="14599" max="14599" width="19.5703125" style="1" customWidth="1"/>
    <col min="14600" max="14600" width="14.42578125" style="1" customWidth="1"/>
    <col min="14601" max="14601" width="20.85546875" style="1" customWidth="1"/>
    <col min="14602" max="14602" width="9.5703125" style="1" customWidth="1"/>
    <col min="14603" max="14603" width="26" style="1" customWidth="1"/>
    <col min="14604" max="14852" width="11.42578125" style="1"/>
    <col min="14853" max="14853" width="36.28515625" style="1" customWidth="1"/>
    <col min="14854" max="14854" width="33.28515625" style="1" bestFit="1" customWidth="1"/>
    <col min="14855" max="14855" width="19.5703125" style="1" customWidth="1"/>
    <col min="14856" max="14856" width="14.42578125" style="1" customWidth="1"/>
    <col min="14857" max="14857" width="20.85546875" style="1" customWidth="1"/>
    <col min="14858" max="14858" width="9.5703125" style="1" customWidth="1"/>
    <col min="14859" max="14859" width="26" style="1" customWidth="1"/>
    <col min="14860" max="15108" width="11.42578125" style="1"/>
    <col min="15109" max="15109" width="36.28515625" style="1" customWidth="1"/>
    <col min="15110" max="15110" width="33.28515625" style="1" bestFit="1" customWidth="1"/>
    <col min="15111" max="15111" width="19.5703125" style="1" customWidth="1"/>
    <col min="15112" max="15112" width="14.42578125" style="1" customWidth="1"/>
    <col min="15113" max="15113" width="20.85546875" style="1" customWidth="1"/>
    <col min="15114" max="15114" width="9.5703125" style="1" customWidth="1"/>
    <col min="15115" max="15115" width="26" style="1" customWidth="1"/>
    <col min="15116" max="15364" width="11.42578125" style="1"/>
    <col min="15365" max="15365" width="36.28515625" style="1" customWidth="1"/>
    <col min="15366" max="15366" width="33.28515625" style="1" bestFit="1" customWidth="1"/>
    <col min="15367" max="15367" width="19.5703125" style="1" customWidth="1"/>
    <col min="15368" max="15368" width="14.42578125" style="1" customWidth="1"/>
    <col min="15369" max="15369" width="20.85546875" style="1" customWidth="1"/>
    <col min="15370" max="15370" width="9.5703125" style="1" customWidth="1"/>
    <col min="15371" max="15371" width="26" style="1" customWidth="1"/>
    <col min="15372" max="15620" width="11.42578125" style="1"/>
    <col min="15621" max="15621" width="36.28515625" style="1" customWidth="1"/>
    <col min="15622" max="15622" width="33.28515625" style="1" bestFit="1" customWidth="1"/>
    <col min="15623" max="15623" width="19.5703125" style="1" customWidth="1"/>
    <col min="15624" max="15624" width="14.42578125" style="1" customWidth="1"/>
    <col min="15625" max="15625" width="20.85546875" style="1" customWidth="1"/>
    <col min="15626" max="15626" width="9.5703125" style="1" customWidth="1"/>
    <col min="15627" max="15627" width="26" style="1" customWidth="1"/>
    <col min="15628" max="15876" width="11.42578125" style="1"/>
    <col min="15877" max="15877" width="36.28515625" style="1" customWidth="1"/>
    <col min="15878" max="15878" width="33.28515625" style="1" bestFit="1" customWidth="1"/>
    <col min="15879" max="15879" width="19.5703125" style="1" customWidth="1"/>
    <col min="15880" max="15880" width="14.42578125" style="1" customWidth="1"/>
    <col min="15881" max="15881" width="20.85546875" style="1" customWidth="1"/>
    <col min="15882" max="15882" width="9.5703125" style="1" customWidth="1"/>
    <col min="15883" max="15883" width="26" style="1" customWidth="1"/>
    <col min="15884" max="16132" width="11.42578125" style="1"/>
    <col min="16133" max="16133" width="36.28515625" style="1" customWidth="1"/>
    <col min="16134" max="16134" width="33.28515625" style="1" bestFit="1" customWidth="1"/>
    <col min="16135" max="16135" width="19.5703125" style="1" customWidth="1"/>
    <col min="16136" max="16136" width="14.42578125" style="1" customWidth="1"/>
    <col min="16137" max="16137" width="20.85546875" style="1" customWidth="1"/>
    <col min="16138" max="16138" width="9.5703125" style="1" customWidth="1"/>
    <col min="16139" max="16139" width="26" style="1" customWidth="1"/>
    <col min="16140" max="16384" width="11.42578125" style="1"/>
  </cols>
  <sheetData>
    <row r="1" spans="2:14" ht="27">
      <c r="C1" s="97" t="s">
        <v>185</v>
      </c>
      <c r="D1" s="97"/>
      <c r="E1" s="97"/>
      <c r="F1" s="97"/>
      <c r="G1" s="97"/>
      <c r="H1" s="97"/>
      <c r="I1" s="97"/>
      <c r="J1" s="97"/>
      <c r="K1" s="97"/>
      <c r="L1" s="97"/>
    </row>
    <row r="2" spans="2:14" s="2" customFormat="1" ht="18.75">
      <c r="C2" s="113" t="s">
        <v>85</v>
      </c>
      <c r="D2" s="113"/>
      <c r="E2" s="113"/>
      <c r="F2" s="113"/>
      <c r="G2" s="113"/>
      <c r="H2" s="113"/>
      <c r="I2" s="113"/>
      <c r="J2" s="113"/>
      <c r="K2" s="113"/>
      <c r="L2" s="113"/>
      <c r="M2" s="109"/>
      <c r="N2" s="109"/>
    </row>
    <row r="3" spans="2:14" s="4" customFormat="1" ht="9.75" customHeight="1">
      <c r="C3" s="3"/>
      <c r="D3" s="3"/>
      <c r="E3" s="3"/>
      <c r="F3" s="3"/>
      <c r="G3" s="3"/>
      <c r="H3" s="3"/>
      <c r="I3" s="3"/>
      <c r="J3" s="3"/>
      <c r="K3" s="3"/>
      <c r="L3" s="3"/>
      <c r="N3" s="74"/>
    </row>
    <row r="4" spans="2:14" ht="37.5" customHeight="1" thickBot="1">
      <c r="C4" s="5" t="s">
        <v>3</v>
      </c>
      <c r="D4" s="6" t="s">
        <v>24</v>
      </c>
      <c r="E4" s="6" t="s">
        <v>31</v>
      </c>
      <c r="F4" s="6" t="s">
        <v>35</v>
      </c>
      <c r="G4" s="6" t="s">
        <v>7</v>
      </c>
      <c r="H4" s="7" t="s">
        <v>4</v>
      </c>
      <c r="I4" s="7" t="s">
        <v>33</v>
      </c>
      <c r="J4" s="7" t="s">
        <v>25</v>
      </c>
      <c r="K4" s="7" t="s">
        <v>1</v>
      </c>
      <c r="L4" s="7" t="s">
        <v>26</v>
      </c>
      <c r="M4" s="72"/>
      <c r="N4" s="7" t="s">
        <v>173</v>
      </c>
    </row>
    <row r="5" spans="2:14" ht="15" customHeight="1">
      <c r="B5" s="98" t="s">
        <v>83</v>
      </c>
      <c r="C5" s="27" t="s">
        <v>52</v>
      </c>
      <c r="D5" s="36"/>
      <c r="E5" s="36"/>
      <c r="F5" s="36"/>
      <c r="G5" s="36"/>
      <c r="H5" s="33"/>
      <c r="I5" s="33"/>
      <c r="J5" s="33"/>
      <c r="K5" s="33"/>
      <c r="L5" s="33"/>
      <c r="M5" s="64"/>
      <c r="N5" s="75"/>
    </row>
    <row r="6" spans="2:14" ht="30" customHeight="1">
      <c r="B6" s="99"/>
      <c r="C6" s="28" t="s">
        <v>54</v>
      </c>
      <c r="D6" s="9"/>
      <c r="E6" s="9"/>
      <c r="F6" s="21"/>
      <c r="G6" s="21"/>
      <c r="H6" s="8"/>
      <c r="I6" s="9"/>
      <c r="J6" s="8"/>
      <c r="K6" s="8"/>
      <c r="L6" s="8"/>
    </row>
    <row r="7" spans="2:14" ht="30" customHeight="1">
      <c r="B7" s="99"/>
      <c r="C7" s="29"/>
      <c r="D7" s="9" t="s">
        <v>58</v>
      </c>
      <c r="E7" s="9" t="s">
        <v>53</v>
      </c>
      <c r="F7" s="21">
        <v>1100</v>
      </c>
      <c r="G7" s="21" t="s">
        <v>8</v>
      </c>
      <c r="H7" s="42">
        <f>'Prix Unitaires'!$F$12</f>
        <v>0</v>
      </c>
      <c r="I7" s="9">
        <v>3</v>
      </c>
      <c r="J7" s="43">
        <f>H7*F7*I7</f>
        <v>0</v>
      </c>
      <c r="K7" s="43">
        <f>J7*0.2</f>
        <v>0</v>
      </c>
      <c r="L7" s="43">
        <f>J7+K7</f>
        <v>0</v>
      </c>
      <c r="M7" s="72"/>
      <c r="N7" s="69" t="s">
        <v>179</v>
      </c>
    </row>
    <row r="8" spans="2:14" ht="30" customHeight="1">
      <c r="B8" s="99"/>
      <c r="C8" s="29"/>
      <c r="D8" s="9" t="s">
        <v>59</v>
      </c>
      <c r="E8" s="9" t="s">
        <v>53</v>
      </c>
      <c r="F8" s="21">
        <v>800</v>
      </c>
      <c r="G8" s="21" t="s">
        <v>8</v>
      </c>
      <c r="H8" s="42">
        <f>'Prix Unitaires'!$F$12</f>
        <v>0</v>
      </c>
      <c r="I8" s="9">
        <v>3</v>
      </c>
      <c r="J8" s="43">
        <f t="shared" ref="J8:J11" si="0">H8*F8*I8</f>
        <v>0</v>
      </c>
      <c r="K8" s="43">
        <f t="shared" ref="K8:K23" si="1">J8*0.2</f>
        <v>0</v>
      </c>
      <c r="L8" s="43">
        <f t="shared" ref="L8:L11" si="2">J8+K8</f>
        <v>0</v>
      </c>
      <c r="M8" s="72"/>
      <c r="N8" s="69" t="s">
        <v>179</v>
      </c>
    </row>
    <row r="9" spans="2:14" ht="30" customHeight="1">
      <c r="B9" s="99"/>
      <c r="C9" s="29"/>
      <c r="D9" s="9" t="s">
        <v>186</v>
      </c>
      <c r="E9" s="9" t="s">
        <v>53</v>
      </c>
      <c r="F9" s="21">
        <v>1000</v>
      </c>
      <c r="G9" s="21" t="s">
        <v>8</v>
      </c>
      <c r="H9" s="42">
        <f>'Prix Unitaires'!$F$12</f>
        <v>0</v>
      </c>
      <c r="I9" s="9">
        <v>3</v>
      </c>
      <c r="J9" s="43">
        <f t="shared" ref="J9" si="3">H9*F9*I9</f>
        <v>0</v>
      </c>
      <c r="K9" s="43">
        <f t="shared" ref="K9" si="4">J9*0.2</f>
        <v>0</v>
      </c>
      <c r="L9" s="43">
        <f t="shared" ref="L9" si="5">J9+K9</f>
        <v>0</v>
      </c>
      <c r="M9" s="72"/>
      <c r="N9" s="69" t="s">
        <v>179</v>
      </c>
    </row>
    <row r="10" spans="2:14" ht="30" customHeight="1">
      <c r="B10" s="99"/>
      <c r="C10" s="29"/>
      <c r="D10" s="9" t="s">
        <v>60</v>
      </c>
      <c r="E10" s="9" t="s">
        <v>53</v>
      </c>
      <c r="F10" s="21">
        <v>1000</v>
      </c>
      <c r="G10" s="21" t="s">
        <v>8</v>
      </c>
      <c r="H10" s="42">
        <f>'Prix Unitaires'!$F$12</f>
        <v>0</v>
      </c>
      <c r="I10" s="9">
        <v>3</v>
      </c>
      <c r="J10" s="43">
        <f t="shared" si="0"/>
        <v>0</v>
      </c>
      <c r="K10" s="43">
        <f t="shared" si="1"/>
        <v>0</v>
      </c>
      <c r="L10" s="43">
        <f t="shared" si="2"/>
        <v>0</v>
      </c>
      <c r="M10" s="72"/>
      <c r="N10" s="69" t="s">
        <v>179</v>
      </c>
    </row>
    <row r="11" spans="2:14" ht="30" customHeight="1">
      <c r="B11" s="99"/>
      <c r="C11" s="29"/>
      <c r="D11" s="9" t="s">
        <v>61</v>
      </c>
      <c r="E11" s="9" t="s">
        <v>53</v>
      </c>
      <c r="F11" s="21">
        <v>1100</v>
      </c>
      <c r="G11" s="21" t="s">
        <v>8</v>
      </c>
      <c r="H11" s="42">
        <f>'Prix Unitaires'!$F$12</f>
        <v>0</v>
      </c>
      <c r="I11" s="9">
        <v>3</v>
      </c>
      <c r="J11" s="43">
        <f t="shared" si="0"/>
        <v>0</v>
      </c>
      <c r="K11" s="43">
        <f t="shared" si="1"/>
        <v>0</v>
      </c>
      <c r="L11" s="43">
        <f t="shared" si="2"/>
        <v>0</v>
      </c>
      <c r="M11" s="72"/>
      <c r="N11" s="69" t="s">
        <v>179</v>
      </c>
    </row>
    <row r="12" spans="2:14" ht="30" customHeight="1">
      <c r="B12" s="99"/>
      <c r="C12" s="28" t="s">
        <v>21</v>
      </c>
      <c r="D12" s="9"/>
      <c r="E12" s="9"/>
      <c r="F12" s="24"/>
      <c r="G12" s="21"/>
      <c r="H12" s="8"/>
      <c r="I12" s="9"/>
      <c r="J12" s="8"/>
      <c r="K12" s="8"/>
      <c r="L12" s="8"/>
      <c r="N12" s="65"/>
    </row>
    <row r="13" spans="2:14" ht="30" customHeight="1">
      <c r="B13" s="99"/>
      <c r="C13" s="29"/>
      <c r="D13" s="9" t="s">
        <v>62</v>
      </c>
      <c r="E13" s="9" t="s">
        <v>38</v>
      </c>
      <c r="F13" s="21">
        <v>3000</v>
      </c>
      <c r="G13" s="21" t="s">
        <v>8</v>
      </c>
      <c r="H13" s="42">
        <f>'Prix Unitaires'!$F$11</f>
        <v>0</v>
      </c>
      <c r="I13" s="9">
        <v>2</v>
      </c>
      <c r="J13" s="43">
        <f t="shared" ref="J13:J18" si="6">H13*F13*I13</f>
        <v>0</v>
      </c>
      <c r="K13" s="43">
        <f t="shared" si="1"/>
        <v>0</v>
      </c>
      <c r="L13" s="43">
        <f t="shared" ref="L13:L18" si="7">J13+K13</f>
        <v>0</v>
      </c>
      <c r="M13" s="72"/>
      <c r="N13" s="69" t="s">
        <v>180</v>
      </c>
    </row>
    <row r="14" spans="2:14" ht="30" customHeight="1">
      <c r="B14" s="99"/>
      <c r="C14" s="31"/>
      <c r="D14" s="9" t="s">
        <v>60</v>
      </c>
      <c r="E14" s="9" t="s">
        <v>38</v>
      </c>
      <c r="F14" s="21">
        <v>480</v>
      </c>
      <c r="G14" s="9" t="s">
        <v>8</v>
      </c>
      <c r="H14" s="42">
        <f>'Prix Unitaires'!$F$11</f>
        <v>0</v>
      </c>
      <c r="I14" s="9">
        <v>2</v>
      </c>
      <c r="J14" s="43">
        <f t="shared" si="6"/>
        <v>0</v>
      </c>
      <c r="K14" s="43">
        <f t="shared" si="1"/>
        <v>0</v>
      </c>
      <c r="L14" s="43">
        <f t="shared" si="7"/>
        <v>0</v>
      </c>
      <c r="M14" s="72"/>
      <c r="N14" s="69" t="s">
        <v>180</v>
      </c>
    </row>
    <row r="15" spans="2:14" ht="30" customHeight="1">
      <c r="B15" s="99"/>
      <c r="C15" s="31"/>
      <c r="D15" s="9" t="s">
        <v>186</v>
      </c>
      <c r="E15" s="9" t="s">
        <v>38</v>
      </c>
      <c r="F15" s="21">
        <v>100</v>
      </c>
      <c r="G15" s="9" t="s">
        <v>8</v>
      </c>
      <c r="H15" s="42">
        <f>'Prix Unitaires'!$F$11</f>
        <v>0</v>
      </c>
      <c r="I15" s="9">
        <v>2</v>
      </c>
      <c r="J15" s="43">
        <f t="shared" si="6"/>
        <v>0</v>
      </c>
      <c r="K15" s="43">
        <f t="shared" si="1"/>
        <v>0</v>
      </c>
      <c r="L15" s="43">
        <f t="shared" si="7"/>
        <v>0</v>
      </c>
      <c r="M15" s="72"/>
      <c r="N15" s="69" t="s">
        <v>180</v>
      </c>
    </row>
    <row r="16" spans="2:14" ht="30" customHeight="1">
      <c r="B16" s="99"/>
      <c r="C16" s="31"/>
      <c r="D16" s="9" t="s">
        <v>58</v>
      </c>
      <c r="E16" s="9" t="s">
        <v>38</v>
      </c>
      <c r="F16" s="21">
        <v>300</v>
      </c>
      <c r="G16" s="21" t="s">
        <v>8</v>
      </c>
      <c r="H16" s="42">
        <f>'Prix Unitaires'!$F$11</f>
        <v>0</v>
      </c>
      <c r="I16" s="9">
        <v>2</v>
      </c>
      <c r="J16" s="43">
        <f t="shared" si="6"/>
        <v>0</v>
      </c>
      <c r="K16" s="43">
        <f t="shared" si="1"/>
        <v>0</v>
      </c>
      <c r="L16" s="43">
        <f t="shared" si="7"/>
        <v>0</v>
      </c>
      <c r="M16" s="72"/>
      <c r="N16" s="69" t="s">
        <v>180</v>
      </c>
    </row>
    <row r="17" spans="2:14" ht="30" customHeight="1">
      <c r="B17" s="99"/>
      <c r="C17" s="31"/>
      <c r="D17" s="9" t="s">
        <v>159</v>
      </c>
      <c r="E17" s="9" t="s">
        <v>38</v>
      </c>
      <c r="F17" s="21">
        <v>160</v>
      </c>
      <c r="G17" s="21" t="s">
        <v>8</v>
      </c>
      <c r="H17" s="42">
        <f>'Prix Unitaires'!$F$11</f>
        <v>0</v>
      </c>
      <c r="I17" s="9">
        <v>2</v>
      </c>
      <c r="J17" s="43">
        <f t="shared" si="6"/>
        <v>0</v>
      </c>
      <c r="K17" s="43">
        <f t="shared" si="1"/>
        <v>0</v>
      </c>
      <c r="L17" s="43">
        <f t="shared" si="7"/>
        <v>0</v>
      </c>
      <c r="M17" s="72"/>
      <c r="N17" s="69" t="s">
        <v>180</v>
      </c>
    </row>
    <row r="18" spans="2:14" ht="30" customHeight="1">
      <c r="B18" s="99"/>
      <c r="C18" s="31"/>
      <c r="D18" s="9" t="s">
        <v>82</v>
      </c>
      <c r="E18" s="9" t="s">
        <v>38</v>
      </c>
      <c r="F18" s="21">
        <v>50</v>
      </c>
      <c r="G18" s="21" t="s">
        <v>8</v>
      </c>
      <c r="H18" s="42">
        <f>'Prix Unitaires'!$F$11</f>
        <v>0</v>
      </c>
      <c r="I18" s="9">
        <v>2</v>
      </c>
      <c r="J18" s="43">
        <f t="shared" si="6"/>
        <v>0</v>
      </c>
      <c r="K18" s="43">
        <f t="shared" si="1"/>
        <v>0</v>
      </c>
      <c r="L18" s="43">
        <f t="shared" si="7"/>
        <v>0</v>
      </c>
      <c r="M18" s="72"/>
      <c r="N18" s="69" t="s">
        <v>180</v>
      </c>
    </row>
    <row r="19" spans="2:14" ht="30" customHeight="1">
      <c r="B19" s="99"/>
      <c r="C19" s="28" t="s">
        <v>56</v>
      </c>
      <c r="D19" s="9"/>
      <c r="E19" s="9"/>
      <c r="F19" s="21"/>
      <c r="G19" s="21"/>
      <c r="H19" s="8"/>
      <c r="I19" s="9"/>
      <c r="J19" s="8"/>
      <c r="K19" s="8"/>
      <c r="L19" s="8"/>
      <c r="N19" s="65"/>
    </row>
    <row r="20" spans="2:14" ht="45" customHeight="1">
      <c r="B20" s="99"/>
      <c r="C20" s="29"/>
      <c r="D20" s="9" t="s">
        <v>63</v>
      </c>
      <c r="E20" s="9" t="s">
        <v>55</v>
      </c>
      <c r="F20" s="21">
        <v>1</v>
      </c>
      <c r="G20" s="21" t="s">
        <v>65</v>
      </c>
      <c r="H20" s="42">
        <f>'Prix Unitaires'!$F$13</f>
        <v>0</v>
      </c>
      <c r="I20" s="9">
        <v>4</v>
      </c>
      <c r="J20" s="43">
        <f t="shared" ref="J20:J21" si="8">H20*F20*I20</f>
        <v>0</v>
      </c>
      <c r="K20" s="43">
        <f t="shared" si="1"/>
        <v>0</v>
      </c>
      <c r="L20" s="43">
        <f t="shared" ref="L20:L21" si="9">J20+K20</f>
        <v>0</v>
      </c>
      <c r="M20" s="72"/>
      <c r="N20" s="69" t="s">
        <v>181</v>
      </c>
    </row>
    <row r="21" spans="2:14" ht="45" customHeight="1">
      <c r="B21" s="99"/>
      <c r="C21" s="29"/>
      <c r="D21" s="9" t="s">
        <v>64</v>
      </c>
      <c r="E21" s="9" t="s">
        <v>55</v>
      </c>
      <c r="F21" s="21">
        <v>1</v>
      </c>
      <c r="G21" s="21" t="s">
        <v>65</v>
      </c>
      <c r="H21" s="42">
        <f>'Prix Unitaires'!$F$13</f>
        <v>0</v>
      </c>
      <c r="I21" s="9">
        <v>4</v>
      </c>
      <c r="J21" s="43">
        <f t="shared" si="8"/>
        <v>0</v>
      </c>
      <c r="K21" s="43">
        <f t="shared" si="1"/>
        <v>0</v>
      </c>
      <c r="L21" s="43">
        <f t="shared" si="9"/>
        <v>0</v>
      </c>
      <c r="M21" s="72"/>
      <c r="N21" s="69" t="s">
        <v>181</v>
      </c>
    </row>
    <row r="22" spans="2:14" ht="30" customHeight="1">
      <c r="B22" s="99"/>
      <c r="C22" s="28" t="s">
        <v>36</v>
      </c>
      <c r="D22" s="9"/>
      <c r="E22" s="9"/>
      <c r="F22" s="21"/>
      <c r="G22" s="21"/>
      <c r="H22" s="8"/>
      <c r="I22" s="9"/>
      <c r="J22" s="8"/>
      <c r="K22" s="8"/>
      <c r="L22" s="8"/>
      <c r="N22" s="65"/>
    </row>
    <row r="23" spans="2:14" ht="30" customHeight="1">
      <c r="B23" s="99"/>
      <c r="C23" s="29"/>
      <c r="D23" s="22" t="s">
        <v>187</v>
      </c>
      <c r="E23" s="9" t="s">
        <v>11</v>
      </c>
      <c r="F23" s="21">
        <v>30</v>
      </c>
      <c r="G23" s="21" t="s">
        <v>20</v>
      </c>
      <c r="H23" s="42">
        <f>'Prix Unitaires'!$F$8</f>
        <v>0</v>
      </c>
      <c r="I23" s="9">
        <v>1</v>
      </c>
      <c r="J23" s="43">
        <f t="shared" ref="J23" si="10">H23*F23*I23</f>
        <v>0</v>
      </c>
      <c r="K23" s="43">
        <f t="shared" si="1"/>
        <v>0</v>
      </c>
      <c r="L23" s="43">
        <f t="shared" ref="L23" si="11">J23+K23</f>
        <v>0</v>
      </c>
      <c r="M23" s="72"/>
      <c r="N23" s="69" t="s">
        <v>182</v>
      </c>
    </row>
    <row r="24" spans="2:14" ht="30" customHeight="1">
      <c r="B24" s="99"/>
      <c r="C24" s="29"/>
      <c r="D24" s="9"/>
      <c r="E24" s="9"/>
      <c r="F24" s="21"/>
      <c r="G24" s="21"/>
      <c r="H24" s="8"/>
      <c r="I24" s="9"/>
      <c r="J24" s="8"/>
      <c r="K24" s="8"/>
      <c r="L24" s="50">
        <f>L7+L8+L10+L11+L13+L14+L16+L17+L18+L20+L21+L23</f>
        <v>0</v>
      </c>
      <c r="N24" s="65"/>
    </row>
    <row r="25" spans="2:14" ht="15" customHeight="1">
      <c r="B25" s="99"/>
      <c r="C25" s="27" t="s">
        <v>66</v>
      </c>
      <c r="D25" s="33"/>
      <c r="E25" s="33"/>
      <c r="F25" s="34"/>
      <c r="G25" s="34"/>
      <c r="H25" s="35"/>
      <c r="I25" s="33"/>
      <c r="J25" s="35"/>
      <c r="K25" s="35"/>
      <c r="L25" s="35"/>
      <c r="M25" s="64"/>
      <c r="N25" s="68"/>
    </row>
    <row r="26" spans="2:14" ht="30" customHeight="1">
      <c r="B26" s="99"/>
      <c r="C26" s="28" t="s">
        <v>54</v>
      </c>
      <c r="D26" s="9"/>
      <c r="E26" s="9"/>
      <c r="F26" s="21"/>
      <c r="G26" s="21"/>
      <c r="H26" s="8"/>
      <c r="I26" s="9"/>
      <c r="J26" s="8"/>
      <c r="K26" s="8"/>
      <c r="L26" s="8"/>
      <c r="N26" s="65"/>
    </row>
    <row r="27" spans="2:14" ht="30" customHeight="1">
      <c r="B27" s="99"/>
      <c r="C27" s="29"/>
      <c r="D27" s="9" t="s">
        <v>67</v>
      </c>
      <c r="E27" s="9" t="s">
        <v>53</v>
      </c>
      <c r="F27" s="21">
        <v>500</v>
      </c>
      <c r="G27" s="21" t="s">
        <v>8</v>
      </c>
      <c r="H27" s="42">
        <f>'Prix Unitaires'!$F$12</f>
        <v>0</v>
      </c>
      <c r="I27" s="9">
        <v>2</v>
      </c>
      <c r="J27" s="43">
        <f t="shared" ref="J27:J28" si="12">H27*F27*I27</f>
        <v>0</v>
      </c>
      <c r="K27" s="43">
        <f t="shared" ref="K27:K28" si="13">J27*0.2</f>
        <v>0</v>
      </c>
      <c r="L27" s="43">
        <f t="shared" ref="L27:L28" si="14">J27+K27</f>
        <v>0</v>
      </c>
      <c r="M27" s="72"/>
      <c r="N27" s="69" t="s">
        <v>174</v>
      </c>
    </row>
    <row r="28" spans="2:14" ht="30" customHeight="1">
      <c r="B28" s="99"/>
      <c r="C28" s="29"/>
      <c r="D28" s="9" t="s">
        <v>69</v>
      </c>
      <c r="E28" s="9" t="s">
        <v>53</v>
      </c>
      <c r="F28" s="21">
        <v>250</v>
      </c>
      <c r="G28" s="21" t="s">
        <v>8</v>
      </c>
      <c r="H28" s="42">
        <f>'Prix Unitaires'!$F$12</f>
        <v>0</v>
      </c>
      <c r="I28" s="9">
        <v>2</v>
      </c>
      <c r="J28" s="43">
        <f t="shared" si="12"/>
        <v>0</v>
      </c>
      <c r="K28" s="43">
        <f t="shared" si="13"/>
        <v>0</v>
      </c>
      <c r="L28" s="43">
        <f t="shared" si="14"/>
        <v>0</v>
      </c>
      <c r="M28" s="72"/>
      <c r="N28" s="69" t="s">
        <v>174</v>
      </c>
    </row>
    <row r="29" spans="2:14" ht="30" customHeight="1">
      <c r="B29" s="99"/>
      <c r="C29" s="28" t="s">
        <v>21</v>
      </c>
      <c r="D29" s="9"/>
      <c r="E29" s="9"/>
      <c r="F29" s="24"/>
      <c r="G29" s="21"/>
      <c r="H29" s="8"/>
      <c r="I29" s="9"/>
      <c r="J29" s="8"/>
      <c r="K29" s="8"/>
      <c r="L29" s="8"/>
      <c r="N29" s="65"/>
    </row>
    <row r="30" spans="2:14" ht="31.5" customHeight="1">
      <c r="B30" s="99"/>
      <c r="C30" s="29"/>
      <c r="D30" s="9" t="s">
        <v>70</v>
      </c>
      <c r="E30" s="9" t="s">
        <v>38</v>
      </c>
      <c r="F30" s="21">
        <v>80</v>
      </c>
      <c r="G30" s="21" t="s">
        <v>8</v>
      </c>
      <c r="H30" s="42">
        <f>'Prix Unitaires'!$F$11</f>
        <v>0</v>
      </c>
      <c r="I30" s="9">
        <v>2</v>
      </c>
      <c r="J30" s="43">
        <f t="shared" ref="J30:J31" si="15">H30*F30*I30</f>
        <v>0</v>
      </c>
      <c r="K30" s="43">
        <f t="shared" ref="K30:K31" si="16">J30*0.2</f>
        <v>0</v>
      </c>
      <c r="L30" s="43">
        <f t="shared" ref="L30:L31" si="17">J30+K30</f>
        <v>0</v>
      </c>
      <c r="M30" s="72"/>
      <c r="N30" s="69" t="s">
        <v>174</v>
      </c>
    </row>
    <row r="31" spans="2:14" ht="30" customHeight="1">
      <c r="B31" s="110"/>
      <c r="C31" s="31"/>
      <c r="D31" s="9" t="s">
        <v>71</v>
      </c>
      <c r="E31" s="9" t="s">
        <v>38</v>
      </c>
      <c r="F31" s="21">
        <v>15</v>
      </c>
      <c r="G31" s="9" t="s">
        <v>8</v>
      </c>
      <c r="H31" s="42">
        <f>'Prix Unitaires'!$F$11</f>
        <v>0</v>
      </c>
      <c r="I31" s="9">
        <v>1</v>
      </c>
      <c r="J31" s="43">
        <f t="shared" si="15"/>
        <v>0</v>
      </c>
      <c r="K31" s="43">
        <f t="shared" si="16"/>
        <v>0</v>
      </c>
      <c r="L31" s="43">
        <f t="shared" si="17"/>
        <v>0</v>
      </c>
      <c r="M31" s="72"/>
      <c r="N31" s="69" t="s">
        <v>183</v>
      </c>
    </row>
    <row r="32" spans="2:14" ht="30" customHeight="1">
      <c r="B32" s="110"/>
      <c r="C32" s="28" t="s">
        <v>36</v>
      </c>
      <c r="D32" s="9"/>
      <c r="E32" s="9"/>
      <c r="F32" s="21"/>
      <c r="G32" s="21"/>
      <c r="H32" s="8"/>
      <c r="I32" s="9"/>
      <c r="J32" s="8"/>
      <c r="K32" s="8"/>
      <c r="L32" s="8"/>
      <c r="N32" s="65"/>
    </row>
    <row r="33" spans="2:14" ht="30" customHeight="1">
      <c r="B33" s="110"/>
      <c r="C33" s="29"/>
      <c r="D33" s="9" t="s">
        <v>73</v>
      </c>
      <c r="E33" s="9" t="s">
        <v>11</v>
      </c>
      <c r="F33" s="21">
        <v>3</v>
      </c>
      <c r="G33" s="21" t="s">
        <v>20</v>
      </c>
      <c r="H33" s="42">
        <f>'Prix Unitaires'!$F$8</f>
        <v>0</v>
      </c>
      <c r="I33" s="9">
        <v>1</v>
      </c>
      <c r="J33" s="43">
        <f t="shared" ref="J33:J34" si="18">H33*F33*I33</f>
        <v>0</v>
      </c>
      <c r="K33" s="43">
        <f t="shared" ref="K33:K34" si="19">J33*0.2</f>
        <v>0</v>
      </c>
      <c r="L33" s="43">
        <f t="shared" ref="L33:L34" si="20">J33+K33</f>
        <v>0</v>
      </c>
      <c r="M33" s="72"/>
      <c r="N33" s="69" t="s">
        <v>182</v>
      </c>
    </row>
    <row r="34" spans="2:14" ht="30" customHeight="1">
      <c r="B34" s="110"/>
      <c r="C34" s="29"/>
      <c r="D34" s="9" t="s">
        <v>68</v>
      </c>
      <c r="E34" s="9" t="s">
        <v>11</v>
      </c>
      <c r="F34" s="21">
        <v>7</v>
      </c>
      <c r="G34" s="21" t="s">
        <v>20</v>
      </c>
      <c r="H34" s="42">
        <f>'Prix Unitaires'!$F$8</f>
        <v>0</v>
      </c>
      <c r="I34" s="9">
        <v>1</v>
      </c>
      <c r="J34" s="43">
        <f t="shared" si="18"/>
        <v>0</v>
      </c>
      <c r="K34" s="43">
        <f t="shared" si="19"/>
        <v>0</v>
      </c>
      <c r="L34" s="43">
        <f t="shared" si="20"/>
        <v>0</v>
      </c>
      <c r="M34" s="72"/>
      <c r="N34" s="69" t="s">
        <v>182</v>
      </c>
    </row>
    <row r="35" spans="2:14" ht="30" customHeight="1">
      <c r="B35" s="110"/>
      <c r="C35" s="28" t="s">
        <v>22</v>
      </c>
      <c r="D35" s="9"/>
      <c r="E35" s="9"/>
      <c r="F35" s="21"/>
      <c r="G35" s="21"/>
      <c r="H35" s="8"/>
      <c r="I35" s="9"/>
      <c r="J35" s="8"/>
      <c r="K35" s="8"/>
      <c r="L35" s="8"/>
      <c r="N35" s="65"/>
    </row>
    <row r="36" spans="2:14" ht="30" customHeight="1">
      <c r="B36" s="110"/>
      <c r="C36" s="29"/>
      <c r="D36" s="9" t="s">
        <v>72</v>
      </c>
      <c r="E36" s="9" t="s">
        <v>13</v>
      </c>
      <c r="F36" s="21">
        <v>50</v>
      </c>
      <c r="G36" s="21" t="s">
        <v>18</v>
      </c>
      <c r="H36" s="42">
        <f>'Prix Unitaires'!$F$10</f>
        <v>0</v>
      </c>
      <c r="I36" s="9">
        <v>1</v>
      </c>
      <c r="J36" s="43">
        <f t="shared" ref="J36:J37" si="21">H36*F36*I36</f>
        <v>0</v>
      </c>
      <c r="K36" s="43">
        <f t="shared" ref="K36:K37" si="22">J36*0.2</f>
        <v>0</v>
      </c>
      <c r="L36" s="43">
        <f t="shared" ref="L36:L37" si="23">J36+K36</f>
        <v>0</v>
      </c>
      <c r="M36" s="72"/>
      <c r="N36" s="69" t="s">
        <v>182</v>
      </c>
    </row>
    <row r="37" spans="2:14" ht="30" customHeight="1">
      <c r="B37" s="110"/>
      <c r="C37" s="29"/>
      <c r="D37" s="9" t="s">
        <v>68</v>
      </c>
      <c r="E37" s="9" t="s">
        <v>13</v>
      </c>
      <c r="F37" s="21">
        <v>15</v>
      </c>
      <c r="G37" s="21" t="s">
        <v>18</v>
      </c>
      <c r="H37" s="42">
        <f>'Prix Unitaires'!$F$10</f>
        <v>0</v>
      </c>
      <c r="I37" s="9">
        <v>1</v>
      </c>
      <c r="J37" s="43">
        <f t="shared" si="21"/>
        <v>0</v>
      </c>
      <c r="K37" s="43">
        <f t="shared" si="22"/>
        <v>0</v>
      </c>
      <c r="L37" s="43">
        <f t="shared" si="23"/>
        <v>0</v>
      </c>
      <c r="M37" s="72"/>
      <c r="N37" s="69" t="s">
        <v>182</v>
      </c>
    </row>
    <row r="38" spans="2:14" ht="30" customHeight="1">
      <c r="B38" s="110"/>
      <c r="C38" s="29"/>
      <c r="D38" s="9"/>
      <c r="E38" s="9"/>
      <c r="F38" s="9"/>
      <c r="G38" s="9"/>
      <c r="H38" s="8"/>
      <c r="I38" s="9"/>
      <c r="J38" s="8"/>
      <c r="K38" s="8"/>
      <c r="L38" s="51">
        <f>L27+L28+L30+L31+L33+L34+L36+L37</f>
        <v>0</v>
      </c>
      <c r="N38" s="65"/>
    </row>
    <row r="39" spans="2:14" ht="15" customHeight="1">
      <c r="B39" s="110"/>
      <c r="C39" s="27" t="s">
        <v>74</v>
      </c>
      <c r="D39" s="33"/>
      <c r="E39" s="33"/>
      <c r="F39" s="34"/>
      <c r="G39" s="34"/>
      <c r="H39" s="35"/>
      <c r="I39" s="33"/>
      <c r="J39" s="35"/>
      <c r="K39" s="35"/>
      <c r="L39" s="35"/>
      <c r="M39" s="64"/>
      <c r="N39" s="68"/>
    </row>
    <row r="40" spans="2:14" ht="30" customHeight="1">
      <c r="B40" s="110"/>
      <c r="C40" s="28" t="s">
        <v>36</v>
      </c>
      <c r="D40" s="9"/>
      <c r="E40" s="9"/>
      <c r="F40" s="21"/>
      <c r="G40" s="21"/>
      <c r="H40" s="8"/>
      <c r="I40" s="9"/>
      <c r="J40" s="8"/>
      <c r="K40" s="8"/>
      <c r="L40" s="8"/>
      <c r="N40" s="65"/>
    </row>
    <row r="41" spans="2:14" ht="30" customHeight="1">
      <c r="B41" s="110"/>
      <c r="C41" s="29"/>
      <c r="D41" s="9" t="s">
        <v>73</v>
      </c>
      <c r="E41" s="9" t="s">
        <v>11</v>
      </c>
      <c r="F41" s="21">
        <v>10</v>
      </c>
      <c r="G41" s="21" t="s">
        <v>20</v>
      </c>
      <c r="H41" s="42">
        <f>'Prix Unitaires'!$F$8</f>
        <v>0</v>
      </c>
      <c r="I41" s="9">
        <v>1</v>
      </c>
      <c r="J41" s="43">
        <f t="shared" ref="J41" si="24">H41*F41*I41</f>
        <v>0</v>
      </c>
      <c r="K41" s="43">
        <f t="shared" ref="K41" si="25">J41*0.2</f>
        <v>0</v>
      </c>
      <c r="L41" s="43">
        <f t="shared" ref="L41" si="26">J41+K41</f>
        <v>0</v>
      </c>
      <c r="M41" s="72"/>
      <c r="N41" s="69" t="s">
        <v>172</v>
      </c>
    </row>
    <row r="42" spans="2:14" ht="30" customHeight="1">
      <c r="B42" s="110"/>
      <c r="C42" s="28" t="s">
        <v>22</v>
      </c>
      <c r="D42" s="9"/>
      <c r="E42" s="9"/>
      <c r="F42" s="21"/>
      <c r="G42" s="21"/>
      <c r="H42" s="8"/>
      <c r="I42" s="9"/>
      <c r="J42" s="8"/>
      <c r="K42" s="8"/>
      <c r="L42" s="8"/>
      <c r="N42" s="65"/>
    </row>
    <row r="43" spans="2:14" ht="30" customHeight="1">
      <c r="B43" s="110"/>
      <c r="C43" s="29"/>
      <c r="D43" s="9" t="s">
        <v>72</v>
      </c>
      <c r="E43" s="9" t="s">
        <v>13</v>
      </c>
      <c r="F43" s="21">
        <v>80</v>
      </c>
      <c r="G43" s="21" t="s">
        <v>18</v>
      </c>
      <c r="H43" s="42">
        <f>'Prix Unitaires'!$F$10</f>
        <v>0</v>
      </c>
      <c r="I43" s="9">
        <v>1</v>
      </c>
      <c r="J43" s="43">
        <f t="shared" ref="J43:J44" si="27">H43*F43*I43</f>
        <v>0</v>
      </c>
      <c r="K43" s="43">
        <f t="shared" ref="K43:K44" si="28">J43*0.2</f>
        <v>0</v>
      </c>
      <c r="L43" s="43">
        <f t="shared" ref="L43:L44" si="29">J43+K43</f>
        <v>0</v>
      </c>
      <c r="M43" s="72"/>
      <c r="N43" s="69" t="s">
        <v>172</v>
      </c>
    </row>
    <row r="44" spans="2:14" ht="30" customHeight="1">
      <c r="B44" s="110"/>
      <c r="C44" s="29"/>
      <c r="D44" s="9" t="s">
        <v>75</v>
      </c>
      <c r="E44" s="9" t="s">
        <v>13</v>
      </c>
      <c r="F44" s="21">
        <v>15</v>
      </c>
      <c r="G44" s="21" t="s">
        <v>18</v>
      </c>
      <c r="H44" s="42">
        <f>'Prix Unitaires'!$F$10</f>
        <v>0</v>
      </c>
      <c r="I44" s="9">
        <v>1</v>
      </c>
      <c r="J44" s="43">
        <f t="shared" si="27"/>
        <v>0</v>
      </c>
      <c r="K44" s="43">
        <f t="shared" si="28"/>
        <v>0</v>
      </c>
      <c r="L44" s="43">
        <f t="shared" si="29"/>
        <v>0</v>
      </c>
      <c r="M44" s="72"/>
      <c r="N44" s="69" t="s">
        <v>172</v>
      </c>
    </row>
    <row r="45" spans="2:14" ht="30" customHeight="1">
      <c r="B45" s="110"/>
      <c r="C45" s="29"/>
      <c r="D45" s="9"/>
      <c r="E45" s="9"/>
      <c r="F45" s="21"/>
      <c r="G45" s="21"/>
      <c r="H45" s="8"/>
      <c r="I45" s="9"/>
      <c r="J45" s="8"/>
      <c r="K45" s="8"/>
      <c r="L45" s="51">
        <f>L41+L43+L44</f>
        <v>0</v>
      </c>
      <c r="N45" s="65"/>
    </row>
    <row r="46" spans="2:14" ht="15" customHeight="1">
      <c r="B46" s="110"/>
      <c r="C46" s="27" t="s">
        <v>76</v>
      </c>
      <c r="D46" s="36"/>
      <c r="E46" s="36"/>
      <c r="F46" s="36"/>
      <c r="G46" s="36"/>
      <c r="H46" s="33"/>
      <c r="I46" s="33"/>
      <c r="J46" s="33"/>
      <c r="K46" s="33"/>
      <c r="L46" s="33"/>
      <c r="M46" s="64"/>
      <c r="N46" s="68"/>
    </row>
    <row r="47" spans="2:14" ht="30" customHeight="1">
      <c r="B47" s="110"/>
      <c r="C47" s="28" t="s">
        <v>21</v>
      </c>
      <c r="D47" s="9"/>
      <c r="E47" s="9"/>
      <c r="F47" s="24"/>
      <c r="G47" s="21"/>
      <c r="H47" s="8"/>
      <c r="I47" s="9"/>
      <c r="J47" s="8"/>
      <c r="K47" s="8"/>
      <c r="L47" s="8"/>
      <c r="N47" s="65"/>
    </row>
    <row r="48" spans="2:14" ht="30" customHeight="1">
      <c r="B48" s="110"/>
      <c r="C48" s="29"/>
      <c r="D48" s="9" t="s">
        <v>78</v>
      </c>
      <c r="E48" s="9" t="s">
        <v>38</v>
      </c>
      <c r="F48" s="21">
        <v>20</v>
      </c>
      <c r="G48" s="21" t="s">
        <v>8</v>
      </c>
      <c r="H48" s="42">
        <f>'Prix Unitaires'!$F$11</f>
        <v>0</v>
      </c>
      <c r="I48" s="9">
        <v>2</v>
      </c>
      <c r="J48" s="43">
        <f t="shared" ref="J48:J49" si="30">H48*F48*I48</f>
        <v>0</v>
      </c>
      <c r="K48" s="43">
        <f t="shared" ref="K48:K49" si="31">J48*0.2</f>
        <v>0</v>
      </c>
      <c r="L48" s="43">
        <f t="shared" ref="L48:L49" si="32">J48+K48</f>
        <v>0</v>
      </c>
      <c r="M48" s="72"/>
      <c r="N48" s="69" t="s">
        <v>174</v>
      </c>
    </row>
    <row r="49" spans="2:14" ht="30" customHeight="1">
      <c r="B49" s="110"/>
      <c r="C49" s="31"/>
      <c r="D49" s="9" t="s">
        <v>77</v>
      </c>
      <c r="E49" s="9" t="s">
        <v>38</v>
      </c>
      <c r="F49" s="21">
        <v>40</v>
      </c>
      <c r="G49" s="9" t="s">
        <v>8</v>
      </c>
      <c r="H49" s="42">
        <f>'Prix Unitaires'!$F$11</f>
        <v>0</v>
      </c>
      <c r="I49" s="9">
        <v>2</v>
      </c>
      <c r="J49" s="43">
        <f t="shared" si="30"/>
        <v>0</v>
      </c>
      <c r="K49" s="43">
        <f t="shared" si="31"/>
        <v>0</v>
      </c>
      <c r="L49" s="43">
        <f t="shared" si="32"/>
        <v>0</v>
      </c>
      <c r="M49" s="72"/>
      <c r="N49" s="69" t="s">
        <v>174</v>
      </c>
    </row>
    <row r="50" spans="2:14" ht="30" customHeight="1">
      <c r="B50" s="110"/>
      <c r="C50" s="28" t="s">
        <v>36</v>
      </c>
      <c r="D50" s="9"/>
      <c r="E50" s="9"/>
      <c r="F50" s="21"/>
      <c r="G50" s="21"/>
      <c r="H50" s="8"/>
      <c r="I50" s="9"/>
      <c r="J50" s="8"/>
      <c r="K50" s="8"/>
      <c r="L50" s="8"/>
      <c r="N50" s="65"/>
    </row>
    <row r="51" spans="2:14" ht="30" customHeight="1">
      <c r="B51" s="110"/>
      <c r="C51" s="29"/>
      <c r="D51" s="9" t="s">
        <v>77</v>
      </c>
      <c r="E51" s="9" t="s">
        <v>11</v>
      </c>
      <c r="F51" s="21">
        <v>8</v>
      </c>
      <c r="G51" s="21" t="s">
        <v>20</v>
      </c>
      <c r="H51" s="42">
        <f>'Prix Unitaires'!$F$8</f>
        <v>0</v>
      </c>
      <c r="I51" s="9">
        <v>1</v>
      </c>
      <c r="J51" s="43">
        <f t="shared" ref="J51" si="33">H51*F51*I51</f>
        <v>0</v>
      </c>
      <c r="K51" s="43">
        <f t="shared" ref="K51" si="34">J51*0.2</f>
        <v>0</v>
      </c>
      <c r="L51" s="43">
        <f t="shared" ref="L51" si="35">J51+K51</f>
        <v>0</v>
      </c>
      <c r="M51" s="72"/>
      <c r="N51" s="69" t="s">
        <v>182</v>
      </c>
    </row>
    <row r="52" spans="2:14" ht="30" customHeight="1">
      <c r="B52" s="110"/>
      <c r="C52" s="29"/>
      <c r="D52" s="9"/>
      <c r="E52" s="9"/>
      <c r="F52" s="21"/>
      <c r="G52" s="21"/>
      <c r="H52" s="8"/>
      <c r="I52" s="9"/>
      <c r="J52" s="8"/>
      <c r="K52" s="8"/>
      <c r="L52" s="51">
        <f>L51+L49+L48</f>
        <v>0</v>
      </c>
      <c r="N52" s="65"/>
    </row>
    <row r="53" spans="2:14" ht="15" customHeight="1">
      <c r="B53" s="110"/>
      <c r="C53" s="27" t="s">
        <v>79</v>
      </c>
      <c r="D53" s="36"/>
      <c r="E53" s="36"/>
      <c r="F53" s="36"/>
      <c r="G53" s="36"/>
      <c r="H53" s="33"/>
      <c r="I53" s="33"/>
      <c r="J53" s="33"/>
      <c r="K53" s="33"/>
      <c r="L53" s="33"/>
      <c r="M53" s="64"/>
      <c r="N53" s="68"/>
    </row>
    <row r="54" spans="2:14" ht="30" customHeight="1">
      <c r="B54" s="110"/>
      <c r="C54" s="28" t="s">
        <v>54</v>
      </c>
      <c r="D54" s="9"/>
      <c r="E54" s="9"/>
      <c r="F54" s="21"/>
      <c r="G54" s="21"/>
      <c r="H54" s="8"/>
      <c r="I54" s="9"/>
      <c r="J54" s="8"/>
      <c r="K54" s="8"/>
      <c r="L54" s="8"/>
      <c r="N54" s="65"/>
    </row>
    <row r="55" spans="2:14" ht="39.75" customHeight="1">
      <c r="B55" s="110"/>
      <c r="C55" s="29"/>
      <c r="D55" s="9" t="s">
        <v>80</v>
      </c>
      <c r="E55" s="9" t="s">
        <v>53</v>
      </c>
      <c r="F55" s="21">
        <v>1100</v>
      </c>
      <c r="G55" s="21" t="s">
        <v>8</v>
      </c>
      <c r="H55" s="42">
        <f>'Prix Unitaires'!$F$12</f>
        <v>0</v>
      </c>
      <c r="I55" s="9">
        <v>2</v>
      </c>
      <c r="J55" s="43">
        <f t="shared" ref="J55" si="36">H55*F55*I55</f>
        <v>0</v>
      </c>
      <c r="K55" s="43">
        <f t="shared" ref="K55" si="37">J55*0.2</f>
        <v>0</v>
      </c>
      <c r="L55" s="43">
        <f t="shared" ref="L55" si="38">J55+K55</f>
        <v>0</v>
      </c>
      <c r="M55" s="72"/>
      <c r="N55" s="69" t="s">
        <v>174</v>
      </c>
    </row>
    <row r="56" spans="2:14" ht="30" customHeight="1">
      <c r="B56" s="110"/>
      <c r="C56" s="28" t="s">
        <v>22</v>
      </c>
      <c r="D56" s="9"/>
      <c r="E56" s="9"/>
      <c r="F56" s="21"/>
      <c r="G56" s="21"/>
      <c r="H56" s="8"/>
      <c r="I56" s="9"/>
      <c r="J56" s="8"/>
      <c r="K56" s="8"/>
      <c r="L56" s="8"/>
      <c r="N56" s="65"/>
    </row>
    <row r="57" spans="2:14" ht="30" customHeight="1">
      <c r="B57" s="110"/>
      <c r="C57" s="29"/>
      <c r="D57" s="9" t="s">
        <v>81</v>
      </c>
      <c r="E57" s="9" t="s">
        <v>13</v>
      </c>
      <c r="F57" s="21">
        <v>70</v>
      </c>
      <c r="G57" s="21" t="s">
        <v>18</v>
      </c>
      <c r="H57" s="42">
        <f>'Prix Unitaires'!$F$10</f>
        <v>0</v>
      </c>
      <c r="I57" s="9">
        <v>2</v>
      </c>
      <c r="J57" s="43">
        <f t="shared" ref="J57" si="39">H57*F57*I57</f>
        <v>0</v>
      </c>
      <c r="K57" s="43">
        <f t="shared" ref="K57" si="40">J57*0.2</f>
        <v>0</v>
      </c>
      <c r="L57" s="43">
        <f t="shared" ref="L57" si="41">J57+K57</f>
        <v>0</v>
      </c>
      <c r="M57" s="72"/>
      <c r="N57" s="69" t="s">
        <v>174</v>
      </c>
    </row>
    <row r="58" spans="2:14" ht="30" customHeight="1" thickBot="1">
      <c r="B58" s="110"/>
      <c r="C58" s="32"/>
      <c r="D58" s="20"/>
      <c r="E58" s="20"/>
      <c r="F58" s="20"/>
      <c r="G58" s="20"/>
      <c r="H58" s="26"/>
      <c r="I58" s="20"/>
      <c r="J58" s="26"/>
      <c r="K58" s="26"/>
      <c r="L58" s="52">
        <f>L55+L57</f>
        <v>0</v>
      </c>
      <c r="N58" s="65"/>
    </row>
    <row r="59" spans="2:14" ht="8.25" customHeight="1" thickBot="1">
      <c r="B59" s="114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93"/>
      <c r="N59" s="94"/>
    </row>
    <row r="61" spans="2:14" ht="30" customHeight="1">
      <c r="K61" s="111">
        <f>L58+L52+L45+L38+L24</f>
        <v>0</v>
      </c>
      <c r="L61" s="112"/>
    </row>
  </sheetData>
  <sheetProtection algorithmName="SHA-512" hashValue="aaVE54IY0LHUrOANSJDryoCpxcU6g7BD+FVU/tKJ5rox6UIdvn2XSdZw5x0PhUJsV9c215gowulJVkhDWN0wBg==" saltValue="j2jKbSVgpUzImZ/cGOvxiw==" spinCount="100000" sheet="1" formatCells="0" formatColumns="0" formatRows="0" insertColumns="0" insertRows="0" insertHyperlinks="0" deleteColumns="0" deleteRows="0" sort="0" autoFilter="0" pivotTables="0"/>
  <mergeCells count="5">
    <mergeCell ref="B5:B58"/>
    <mergeCell ref="C1:L1"/>
    <mergeCell ref="K61:L61"/>
    <mergeCell ref="C2:N2"/>
    <mergeCell ref="B59:N59"/>
  </mergeCells>
  <printOptions horizontalCentered="1" verticalCentered="1"/>
  <pageMargins left="0" right="0" top="0.59055118110236227" bottom="0.98425196850393704" header="0.51181102362204722" footer="0.51181102362204722"/>
  <pageSetup paperSize="9" scale="42" orientation="portrait" r:id="rId1"/>
  <headerFooter alignWithMargins="0">
    <oddFooter>&amp;CCCBTA - ESPACES VERTS 2022/2023
DQE BÂTIMENTS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A890A-BC98-4EBB-8595-946C92662650}">
  <sheetPr>
    <tabColor theme="5" tint="-0.249977111117893"/>
    <pageSetUpPr fitToPage="1"/>
  </sheetPr>
  <dimension ref="B1:N45"/>
  <sheetViews>
    <sheetView view="pageBreakPreview" topLeftCell="A28" zoomScale="85" zoomScaleNormal="100" zoomScaleSheetLayoutView="85" workbookViewId="0">
      <selection activeCell="J13" sqref="J13"/>
    </sheetView>
  </sheetViews>
  <sheetFormatPr baseColWidth="10" defaultRowHeight="15.75"/>
  <cols>
    <col min="1" max="1" width="5.5703125" style="1" customWidth="1"/>
    <col min="2" max="2" width="4.28515625" style="1" customWidth="1"/>
    <col min="3" max="3" width="48.42578125" style="1" customWidth="1"/>
    <col min="4" max="4" width="18.5703125" style="1" customWidth="1"/>
    <col min="5" max="5" width="13.85546875" style="1" customWidth="1"/>
    <col min="6" max="7" width="9.85546875" style="1" customWidth="1"/>
    <col min="8" max="8" width="20.28515625" style="1" customWidth="1"/>
    <col min="9" max="9" width="13.42578125" style="1" customWidth="1"/>
    <col min="10" max="10" width="20.28515625" style="1" customWidth="1"/>
    <col min="11" max="11" width="12.5703125" style="1" customWidth="1"/>
    <col min="12" max="12" width="15.28515625" style="1" customWidth="1"/>
    <col min="13" max="13" width="1.7109375" style="1" customWidth="1"/>
    <col min="14" max="14" width="15.42578125" style="65" customWidth="1"/>
    <col min="15" max="15" width="1.7109375" style="1" customWidth="1"/>
    <col min="16" max="260" width="11.42578125" style="1"/>
    <col min="261" max="261" width="36.28515625" style="1" customWidth="1"/>
    <col min="262" max="262" width="33.28515625" style="1" bestFit="1" customWidth="1"/>
    <col min="263" max="263" width="19.5703125" style="1" customWidth="1"/>
    <col min="264" max="264" width="14.42578125" style="1" customWidth="1"/>
    <col min="265" max="265" width="20.85546875" style="1" customWidth="1"/>
    <col min="266" max="266" width="9.5703125" style="1" customWidth="1"/>
    <col min="267" max="267" width="26" style="1" customWidth="1"/>
    <col min="268" max="516" width="11.42578125" style="1"/>
    <col min="517" max="517" width="36.28515625" style="1" customWidth="1"/>
    <col min="518" max="518" width="33.28515625" style="1" bestFit="1" customWidth="1"/>
    <col min="519" max="519" width="19.5703125" style="1" customWidth="1"/>
    <col min="520" max="520" width="14.42578125" style="1" customWidth="1"/>
    <col min="521" max="521" width="20.85546875" style="1" customWidth="1"/>
    <col min="522" max="522" width="9.5703125" style="1" customWidth="1"/>
    <col min="523" max="523" width="26" style="1" customWidth="1"/>
    <col min="524" max="772" width="11.42578125" style="1"/>
    <col min="773" max="773" width="36.28515625" style="1" customWidth="1"/>
    <col min="774" max="774" width="33.28515625" style="1" bestFit="1" customWidth="1"/>
    <col min="775" max="775" width="19.5703125" style="1" customWidth="1"/>
    <col min="776" max="776" width="14.42578125" style="1" customWidth="1"/>
    <col min="777" max="777" width="20.85546875" style="1" customWidth="1"/>
    <col min="778" max="778" width="9.5703125" style="1" customWidth="1"/>
    <col min="779" max="779" width="26" style="1" customWidth="1"/>
    <col min="780" max="1028" width="11.42578125" style="1"/>
    <col min="1029" max="1029" width="36.28515625" style="1" customWidth="1"/>
    <col min="1030" max="1030" width="33.28515625" style="1" bestFit="1" customWidth="1"/>
    <col min="1031" max="1031" width="19.5703125" style="1" customWidth="1"/>
    <col min="1032" max="1032" width="14.42578125" style="1" customWidth="1"/>
    <col min="1033" max="1033" width="20.85546875" style="1" customWidth="1"/>
    <col min="1034" max="1034" width="9.5703125" style="1" customWidth="1"/>
    <col min="1035" max="1035" width="26" style="1" customWidth="1"/>
    <col min="1036" max="1284" width="11.42578125" style="1"/>
    <col min="1285" max="1285" width="36.28515625" style="1" customWidth="1"/>
    <col min="1286" max="1286" width="33.28515625" style="1" bestFit="1" customWidth="1"/>
    <col min="1287" max="1287" width="19.5703125" style="1" customWidth="1"/>
    <col min="1288" max="1288" width="14.42578125" style="1" customWidth="1"/>
    <col min="1289" max="1289" width="20.85546875" style="1" customWidth="1"/>
    <col min="1290" max="1290" width="9.5703125" style="1" customWidth="1"/>
    <col min="1291" max="1291" width="26" style="1" customWidth="1"/>
    <col min="1292" max="1540" width="11.42578125" style="1"/>
    <col min="1541" max="1541" width="36.28515625" style="1" customWidth="1"/>
    <col min="1542" max="1542" width="33.28515625" style="1" bestFit="1" customWidth="1"/>
    <col min="1543" max="1543" width="19.5703125" style="1" customWidth="1"/>
    <col min="1544" max="1544" width="14.42578125" style="1" customWidth="1"/>
    <col min="1545" max="1545" width="20.85546875" style="1" customWidth="1"/>
    <col min="1546" max="1546" width="9.5703125" style="1" customWidth="1"/>
    <col min="1547" max="1547" width="26" style="1" customWidth="1"/>
    <col min="1548" max="1796" width="11.42578125" style="1"/>
    <col min="1797" max="1797" width="36.28515625" style="1" customWidth="1"/>
    <col min="1798" max="1798" width="33.28515625" style="1" bestFit="1" customWidth="1"/>
    <col min="1799" max="1799" width="19.5703125" style="1" customWidth="1"/>
    <col min="1800" max="1800" width="14.42578125" style="1" customWidth="1"/>
    <col min="1801" max="1801" width="20.85546875" style="1" customWidth="1"/>
    <col min="1802" max="1802" width="9.5703125" style="1" customWidth="1"/>
    <col min="1803" max="1803" width="26" style="1" customWidth="1"/>
    <col min="1804" max="2052" width="11.42578125" style="1"/>
    <col min="2053" max="2053" width="36.28515625" style="1" customWidth="1"/>
    <col min="2054" max="2054" width="33.28515625" style="1" bestFit="1" customWidth="1"/>
    <col min="2055" max="2055" width="19.5703125" style="1" customWidth="1"/>
    <col min="2056" max="2056" width="14.42578125" style="1" customWidth="1"/>
    <col min="2057" max="2057" width="20.85546875" style="1" customWidth="1"/>
    <col min="2058" max="2058" width="9.5703125" style="1" customWidth="1"/>
    <col min="2059" max="2059" width="26" style="1" customWidth="1"/>
    <col min="2060" max="2308" width="11.42578125" style="1"/>
    <col min="2309" max="2309" width="36.28515625" style="1" customWidth="1"/>
    <col min="2310" max="2310" width="33.28515625" style="1" bestFit="1" customWidth="1"/>
    <col min="2311" max="2311" width="19.5703125" style="1" customWidth="1"/>
    <col min="2312" max="2312" width="14.42578125" style="1" customWidth="1"/>
    <col min="2313" max="2313" width="20.85546875" style="1" customWidth="1"/>
    <col min="2314" max="2314" width="9.5703125" style="1" customWidth="1"/>
    <col min="2315" max="2315" width="26" style="1" customWidth="1"/>
    <col min="2316" max="2564" width="11.42578125" style="1"/>
    <col min="2565" max="2565" width="36.28515625" style="1" customWidth="1"/>
    <col min="2566" max="2566" width="33.28515625" style="1" bestFit="1" customWidth="1"/>
    <col min="2567" max="2567" width="19.5703125" style="1" customWidth="1"/>
    <col min="2568" max="2568" width="14.42578125" style="1" customWidth="1"/>
    <col min="2569" max="2569" width="20.85546875" style="1" customWidth="1"/>
    <col min="2570" max="2570" width="9.5703125" style="1" customWidth="1"/>
    <col min="2571" max="2571" width="26" style="1" customWidth="1"/>
    <col min="2572" max="2820" width="11.42578125" style="1"/>
    <col min="2821" max="2821" width="36.28515625" style="1" customWidth="1"/>
    <col min="2822" max="2822" width="33.28515625" style="1" bestFit="1" customWidth="1"/>
    <col min="2823" max="2823" width="19.5703125" style="1" customWidth="1"/>
    <col min="2824" max="2824" width="14.42578125" style="1" customWidth="1"/>
    <col min="2825" max="2825" width="20.85546875" style="1" customWidth="1"/>
    <col min="2826" max="2826" width="9.5703125" style="1" customWidth="1"/>
    <col min="2827" max="2827" width="26" style="1" customWidth="1"/>
    <col min="2828" max="3076" width="11.42578125" style="1"/>
    <col min="3077" max="3077" width="36.28515625" style="1" customWidth="1"/>
    <col min="3078" max="3078" width="33.28515625" style="1" bestFit="1" customWidth="1"/>
    <col min="3079" max="3079" width="19.5703125" style="1" customWidth="1"/>
    <col min="3080" max="3080" width="14.42578125" style="1" customWidth="1"/>
    <col min="3081" max="3081" width="20.85546875" style="1" customWidth="1"/>
    <col min="3082" max="3082" width="9.5703125" style="1" customWidth="1"/>
    <col min="3083" max="3083" width="26" style="1" customWidth="1"/>
    <col min="3084" max="3332" width="11.42578125" style="1"/>
    <col min="3333" max="3333" width="36.28515625" style="1" customWidth="1"/>
    <col min="3334" max="3334" width="33.28515625" style="1" bestFit="1" customWidth="1"/>
    <col min="3335" max="3335" width="19.5703125" style="1" customWidth="1"/>
    <col min="3336" max="3336" width="14.42578125" style="1" customWidth="1"/>
    <col min="3337" max="3337" width="20.85546875" style="1" customWidth="1"/>
    <col min="3338" max="3338" width="9.5703125" style="1" customWidth="1"/>
    <col min="3339" max="3339" width="26" style="1" customWidth="1"/>
    <col min="3340" max="3588" width="11.42578125" style="1"/>
    <col min="3589" max="3589" width="36.28515625" style="1" customWidth="1"/>
    <col min="3590" max="3590" width="33.28515625" style="1" bestFit="1" customWidth="1"/>
    <col min="3591" max="3591" width="19.5703125" style="1" customWidth="1"/>
    <col min="3592" max="3592" width="14.42578125" style="1" customWidth="1"/>
    <col min="3593" max="3593" width="20.85546875" style="1" customWidth="1"/>
    <col min="3594" max="3594" width="9.5703125" style="1" customWidth="1"/>
    <col min="3595" max="3595" width="26" style="1" customWidth="1"/>
    <col min="3596" max="3844" width="11.42578125" style="1"/>
    <col min="3845" max="3845" width="36.28515625" style="1" customWidth="1"/>
    <col min="3846" max="3846" width="33.28515625" style="1" bestFit="1" customWidth="1"/>
    <col min="3847" max="3847" width="19.5703125" style="1" customWidth="1"/>
    <col min="3848" max="3848" width="14.42578125" style="1" customWidth="1"/>
    <col min="3849" max="3849" width="20.85546875" style="1" customWidth="1"/>
    <col min="3850" max="3850" width="9.5703125" style="1" customWidth="1"/>
    <col min="3851" max="3851" width="26" style="1" customWidth="1"/>
    <col min="3852" max="4100" width="11.42578125" style="1"/>
    <col min="4101" max="4101" width="36.28515625" style="1" customWidth="1"/>
    <col min="4102" max="4102" width="33.28515625" style="1" bestFit="1" customWidth="1"/>
    <col min="4103" max="4103" width="19.5703125" style="1" customWidth="1"/>
    <col min="4104" max="4104" width="14.42578125" style="1" customWidth="1"/>
    <col min="4105" max="4105" width="20.85546875" style="1" customWidth="1"/>
    <col min="4106" max="4106" width="9.5703125" style="1" customWidth="1"/>
    <col min="4107" max="4107" width="26" style="1" customWidth="1"/>
    <col min="4108" max="4356" width="11.42578125" style="1"/>
    <col min="4357" max="4357" width="36.28515625" style="1" customWidth="1"/>
    <col min="4358" max="4358" width="33.28515625" style="1" bestFit="1" customWidth="1"/>
    <col min="4359" max="4359" width="19.5703125" style="1" customWidth="1"/>
    <col min="4360" max="4360" width="14.42578125" style="1" customWidth="1"/>
    <col min="4361" max="4361" width="20.85546875" style="1" customWidth="1"/>
    <col min="4362" max="4362" width="9.5703125" style="1" customWidth="1"/>
    <col min="4363" max="4363" width="26" style="1" customWidth="1"/>
    <col min="4364" max="4612" width="11.42578125" style="1"/>
    <col min="4613" max="4613" width="36.28515625" style="1" customWidth="1"/>
    <col min="4614" max="4614" width="33.28515625" style="1" bestFit="1" customWidth="1"/>
    <col min="4615" max="4615" width="19.5703125" style="1" customWidth="1"/>
    <col min="4616" max="4616" width="14.42578125" style="1" customWidth="1"/>
    <col min="4617" max="4617" width="20.85546875" style="1" customWidth="1"/>
    <col min="4618" max="4618" width="9.5703125" style="1" customWidth="1"/>
    <col min="4619" max="4619" width="26" style="1" customWidth="1"/>
    <col min="4620" max="4868" width="11.42578125" style="1"/>
    <col min="4869" max="4869" width="36.28515625" style="1" customWidth="1"/>
    <col min="4870" max="4870" width="33.28515625" style="1" bestFit="1" customWidth="1"/>
    <col min="4871" max="4871" width="19.5703125" style="1" customWidth="1"/>
    <col min="4872" max="4872" width="14.42578125" style="1" customWidth="1"/>
    <col min="4873" max="4873" width="20.85546875" style="1" customWidth="1"/>
    <col min="4874" max="4874" width="9.5703125" style="1" customWidth="1"/>
    <col min="4875" max="4875" width="26" style="1" customWidth="1"/>
    <col min="4876" max="5124" width="11.42578125" style="1"/>
    <col min="5125" max="5125" width="36.28515625" style="1" customWidth="1"/>
    <col min="5126" max="5126" width="33.28515625" style="1" bestFit="1" customWidth="1"/>
    <col min="5127" max="5127" width="19.5703125" style="1" customWidth="1"/>
    <col min="5128" max="5128" width="14.42578125" style="1" customWidth="1"/>
    <col min="5129" max="5129" width="20.85546875" style="1" customWidth="1"/>
    <col min="5130" max="5130" width="9.5703125" style="1" customWidth="1"/>
    <col min="5131" max="5131" width="26" style="1" customWidth="1"/>
    <col min="5132" max="5380" width="11.42578125" style="1"/>
    <col min="5381" max="5381" width="36.28515625" style="1" customWidth="1"/>
    <col min="5382" max="5382" width="33.28515625" style="1" bestFit="1" customWidth="1"/>
    <col min="5383" max="5383" width="19.5703125" style="1" customWidth="1"/>
    <col min="5384" max="5384" width="14.42578125" style="1" customWidth="1"/>
    <col min="5385" max="5385" width="20.85546875" style="1" customWidth="1"/>
    <col min="5386" max="5386" width="9.5703125" style="1" customWidth="1"/>
    <col min="5387" max="5387" width="26" style="1" customWidth="1"/>
    <col min="5388" max="5636" width="11.42578125" style="1"/>
    <col min="5637" max="5637" width="36.28515625" style="1" customWidth="1"/>
    <col min="5638" max="5638" width="33.28515625" style="1" bestFit="1" customWidth="1"/>
    <col min="5639" max="5639" width="19.5703125" style="1" customWidth="1"/>
    <col min="5640" max="5640" width="14.42578125" style="1" customWidth="1"/>
    <col min="5641" max="5641" width="20.85546875" style="1" customWidth="1"/>
    <col min="5642" max="5642" width="9.5703125" style="1" customWidth="1"/>
    <col min="5643" max="5643" width="26" style="1" customWidth="1"/>
    <col min="5644" max="5892" width="11.42578125" style="1"/>
    <col min="5893" max="5893" width="36.28515625" style="1" customWidth="1"/>
    <col min="5894" max="5894" width="33.28515625" style="1" bestFit="1" customWidth="1"/>
    <col min="5895" max="5895" width="19.5703125" style="1" customWidth="1"/>
    <col min="5896" max="5896" width="14.42578125" style="1" customWidth="1"/>
    <col min="5897" max="5897" width="20.85546875" style="1" customWidth="1"/>
    <col min="5898" max="5898" width="9.5703125" style="1" customWidth="1"/>
    <col min="5899" max="5899" width="26" style="1" customWidth="1"/>
    <col min="5900" max="6148" width="11.42578125" style="1"/>
    <col min="6149" max="6149" width="36.28515625" style="1" customWidth="1"/>
    <col min="6150" max="6150" width="33.28515625" style="1" bestFit="1" customWidth="1"/>
    <col min="6151" max="6151" width="19.5703125" style="1" customWidth="1"/>
    <col min="6152" max="6152" width="14.42578125" style="1" customWidth="1"/>
    <col min="6153" max="6153" width="20.85546875" style="1" customWidth="1"/>
    <col min="6154" max="6154" width="9.5703125" style="1" customWidth="1"/>
    <col min="6155" max="6155" width="26" style="1" customWidth="1"/>
    <col min="6156" max="6404" width="11.42578125" style="1"/>
    <col min="6405" max="6405" width="36.28515625" style="1" customWidth="1"/>
    <col min="6406" max="6406" width="33.28515625" style="1" bestFit="1" customWidth="1"/>
    <col min="6407" max="6407" width="19.5703125" style="1" customWidth="1"/>
    <col min="6408" max="6408" width="14.42578125" style="1" customWidth="1"/>
    <col min="6409" max="6409" width="20.85546875" style="1" customWidth="1"/>
    <col min="6410" max="6410" width="9.5703125" style="1" customWidth="1"/>
    <col min="6411" max="6411" width="26" style="1" customWidth="1"/>
    <col min="6412" max="6660" width="11.42578125" style="1"/>
    <col min="6661" max="6661" width="36.28515625" style="1" customWidth="1"/>
    <col min="6662" max="6662" width="33.28515625" style="1" bestFit="1" customWidth="1"/>
    <col min="6663" max="6663" width="19.5703125" style="1" customWidth="1"/>
    <col min="6664" max="6664" width="14.42578125" style="1" customWidth="1"/>
    <col min="6665" max="6665" width="20.85546875" style="1" customWidth="1"/>
    <col min="6666" max="6666" width="9.5703125" style="1" customWidth="1"/>
    <col min="6667" max="6667" width="26" style="1" customWidth="1"/>
    <col min="6668" max="6916" width="11.42578125" style="1"/>
    <col min="6917" max="6917" width="36.28515625" style="1" customWidth="1"/>
    <col min="6918" max="6918" width="33.28515625" style="1" bestFit="1" customWidth="1"/>
    <col min="6919" max="6919" width="19.5703125" style="1" customWidth="1"/>
    <col min="6920" max="6920" width="14.42578125" style="1" customWidth="1"/>
    <col min="6921" max="6921" width="20.85546875" style="1" customWidth="1"/>
    <col min="6922" max="6922" width="9.5703125" style="1" customWidth="1"/>
    <col min="6923" max="6923" width="26" style="1" customWidth="1"/>
    <col min="6924" max="7172" width="11.42578125" style="1"/>
    <col min="7173" max="7173" width="36.28515625" style="1" customWidth="1"/>
    <col min="7174" max="7174" width="33.28515625" style="1" bestFit="1" customWidth="1"/>
    <col min="7175" max="7175" width="19.5703125" style="1" customWidth="1"/>
    <col min="7176" max="7176" width="14.42578125" style="1" customWidth="1"/>
    <col min="7177" max="7177" width="20.85546875" style="1" customWidth="1"/>
    <col min="7178" max="7178" width="9.5703125" style="1" customWidth="1"/>
    <col min="7179" max="7179" width="26" style="1" customWidth="1"/>
    <col min="7180" max="7428" width="11.42578125" style="1"/>
    <col min="7429" max="7429" width="36.28515625" style="1" customWidth="1"/>
    <col min="7430" max="7430" width="33.28515625" style="1" bestFit="1" customWidth="1"/>
    <col min="7431" max="7431" width="19.5703125" style="1" customWidth="1"/>
    <col min="7432" max="7432" width="14.42578125" style="1" customWidth="1"/>
    <col min="7433" max="7433" width="20.85546875" style="1" customWidth="1"/>
    <col min="7434" max="7434" width="9.5703125" style="1" customWidth="1"/>
    <col min="7435" max="7435" width="26" style="1" customWidth="1"/>
    <col min="7436" max="7684" width="11.42578125" style="1"/>
    <col min="7685" max="7685" width="36.28515625" style="1" customWidth="1"/>
    <col min="7686" max="7686" width="33.28515625" style="1" bestFit="1" customWidth="1"/>
    <col min="7687" max="7687" width="19.5703125" style="1" customWidth="1"/>
    <col min="7688" max="7688" width="14.42578125" style="1" customWidth="1"/>
    <col min="7689" max="7689" width="20.85546875" style="1" customWidth="1"/>
    <col min="7690" max="7690" width="9.5703125" style="1" customWidth="1"/>
    <col min="7691" max="7691" width="26" style="1" customWidth="1"/>
    <col min="7692" max="7940" width="11.42578125" style="1"/>
    <col min="7941" max="7941" width="36.28515625" style="1" customWidth="1"/>
    <col min="7942" max="7942" width="33.28515625" style="1" bestFit="1" customWidth="1"/>
    <col min="7943" max="7943" width="19.5703125" style="1" customWidth="1"/>
    <col min="7944" max="7944" width="14.42578125" style="1" customWidth="1"/>
    <col min="7945" max="7945" width="20.85546875" style="1" customWidth="1"/>
    <col min="7946" max="7946" width="9.5703125" style="1" customWidth="1"/>
    <col min="7947" max="7947" width="26" style="1" customWidth="1"/>
    <col min="7948" max="8196" width="11.42578125" style="1"/>
    <col min="8197" max="8197" width="36.28515625" style="1" customWidth="1"/>
    <col min="8198" max="8198" width="33.28515625" style="1" bestFit="1" customWidth="1"/>
    <col min="8199" max="8199" width="19.5703125" style="1" customWidth="1"/>
    <col min="8200" max="8200" width="14.42578125" style="1" customWidth="1"/>
    <col min="8201" max="8201" width="20.85546875" style="1" customWidth="1"/>
    <col min="8202" max="8202" width="9.5703125" style="1" customWidth="1"/>
    <col min="8203" max="8203" width="26" style="1" customWidth="1"/>
    <col min="8204" max="8452" width="11.42578125" style="1"/>
    <col min="8453" max="8453" width="36.28515625" style="1" customWidth="1"/>
    <col min="8454" max="8454" width="33.28515625" style="1" bestFit="1" customWidth="1"/>
    <col min="8455" max="8455" width="19.5703125" style="1" customWidth="1"/>
    <col min="8456" max="8456" width="14.42578125" style="1" customWidth="1"/>
    <col min="8457" max="8457" width="20.85546875" style="1" customWidth="1"/>
    <col min="8458" max="8458" width="9.5703125" style="1" customWidth="1"/>
    <col min="8459" max="8459" width="26" style="1" customWidth="1"/>
    <col min="8460" max="8708" width="11.42578125" style="1"/>
    <col min="8709" max="8709" width="36.28515625" style="1" customWidth="1"/>
    <col min="8710" max="8710" width="33.28515625" style="1" bestFit="1" customWidth="1"/>
    <col min="8711" max="8711" width="19.5703125" style="1" customWidth="1"/>
    <col min="8712" max="8712" width="14.42578125" style="1" customWidth="1"/>
    <col min="8713" max="8713" width="20.85546875" style="1" customWidth="1"/>
    <col min="8714" max="8714" width="9.5703125" style="1" customWidth="1"/>
    <col min="8715" max="8715" width="26" style="1" customWidth="1"/>
    <col min="8716" max="8964" width="11.42578125" style="1"/>
    <col min="8965" max="8965" width="36.28515625" style="1" customWidth="1"/>
    <col min="8966" max="8966" width="33.28515625" style="1" bestFit="1" customWidth="1"/>
    <col min="8967" max="8967" width="19.5703125" style="1" customWidth="1"/>
    <col min="8968" max="8968" width="14.42578125" style="1" customWidth="1"/>
    <col min="8969" max="8969" width="20.85546875" style="1" customWidth="1"/>
    <col min="8970" max="8970" width="9.5703125" style="1" customWidth="1"/>
    <col min="8971" max="8971" width="26" style="1" customWidth="1"/>
    <col min="8972" max="9220" width="11.42578125" style="1"/>
    <col min="9221" max="9221" width="36.28515625" style="1" customWidth="1"/>
    <col min="9222" max="9222" width="33.28515625" style="1" bestFit="1" customWidth="1"/>
    <col min="9223" max="9223" width="19.5703125" style="1" customWidth="1"/>
    <col min="9224" max="9224" width="14.42578125" style="1" customWidth="1"/>
    <col min="9225" max="9225" width="20.85546875" style="1" customWidth="1"/>
    <col min="9226" max="9226" width="9.5703125" style="1" customWidth="1"/>
    <col min="9227" max="9227" width="26" style="1" customWidth="1"/>
    <col min="9228" max="9476" width="11.42578125" style="1"/>
    <col min="9477" max="9477" width="36.28515625" style="1" customWidth="1"/>
    <col min="9478" max="9478" width="33.28515625" style="1" bestFit="1" customWidth="1"/>
    <col min="9479" max="9479" width="19.5703125" style="1" customWidth="1"/>
    <col min="9480" max="9480" width="14.42578125" style="1" customWidth="1"/>
    <col min="9481" max="9481" width="20.85546875" style="1" customWidth="1"/>
    <col min="9482" max="9482" width="9.5703125" style="1" customWidth="1"/>
    <col min="9483" max="9483" width="26" style="1" customWidth="1"/>
    <col min="9484" max="9732" width="11.42578125" style="1"/>
    <col min="9733" max="9733" width="36.28515625" style="1" customWidth="1"/>
    <col min="9734" max="9734" width="33.28515625" style="1" bestFit="1" customWidth="1"/>
    <col min="9735" max="9735" width="19.5703125" style="1" customWidth="1"/>
    <col min="9736" max="9736" width="14.42578125" style="1" customWidth="1"/>
    <col min="9737" max="9737" width="20.85546875" style="1" customWidth="1"/>
    <col min="9738" max="9738" width="9.5703125" style="1" customWidth="1"/>
    <col min="9739" max="9739" width="26" style="1" customWidth="1"/>
    <col min="9740" max="9988" width="11.42578125" style="1"/>
    <col min="9989" max="9989" width="36.28515625" style="1" customWidth="1"/>
    <col min="9990" max="9990" width="33.28515625" style="1" bestFit="1" customWidth="1"/>
    <col min="9991" max="9991" width="19.5703125" style="1" customWidth="1"/>
    <col min="9992" max="9992" width="14.42578125" style="1" customWidth="1"/>
    <col min="9993" max="9993" width="20.85546875" style="1" customWidth="1"/>
    <col min="9994" max="9994" width="9.5703125" style="1" customWidth="1"/>
    <col min="9995" max="9995" width="26" style="1" customWidth="1"/>
    <col min="9996" max="10244" width="11.42578125" style="1"/>
    <col min="10245" max="10245" width="36.28515625" style="1" customWidth="1"/>
    <col min="10246" max="10246" width="33.28515625" style="1" bestFit="1" customWidth="1"/>
    <col min="10247" max="10247" width="19.5703125" style="1" customWidth="1"/>
    <col min="10248" max="10248" width="14.42578125" style="1" customWidth="1"/>
    <col min="10249" max="10249" width="20.85546875" style="1" customWidth="1"/>
    <col min="10250" max="10250" width="9.5703125" style="1" customWidth="1"/>
    <col min="10251" max="10251" width="26" style="1" customWidth="1"/>
    <col min="10252" max="10500" width="11.42578125" style="1"/>
    <col min="10501" max="10501" width="36.28515625" style="1" customWidth="1"/>
    <col min="10502" max="10502" width="33.28515625" style="1" bestFit="1" customWidth="1"/>
    <col min="10503" max="10503" width="19.5703125" style="1" customWidth="1"/>
    <col min="10504" max="10504" width="14.42578125" style="1" customWidth="1"/>
    <col min="10505" max="10505" width="20.85546875" style="1" customWidth="1"/>
    <col min="10506" max="10506" width="9.5703125" style="1" customWidth="1"/>
    <col min="10507" max="10507" width="26" style="1" customWidth="1"/>
    <col min="10508" max="10756" width="11.42578125" style="1"/>
    <col min="10757" max="10757" width="36.28515625" style="1" customWidth="1"/>
    <col min="10758" max="10758" width="33.28515625" style="1" bestFit="1" customWidth="1"/>
    <col min="10759" max="10759" width="19.5703125" style="1" customWidth="1"/>
    <col min="10760" max="10760" width="14.42578125" style="1" customWidth="1"/>
    <col min="10761" max="10761" width="20.85546875" style="1" customWidth="1"/>
    <col min="10762" max="10762" width="9.5703125" style="1" customWidth="1"/>
    <col min="10763" max="10763" width="26" style="1" customWidth="1"/>
    <col min="10764" max="11012" width="11.42578125" style="1"/>
    <col min="11013" max="11013" width="36.28515625" style="1" customWidth="1"/>
    <col min="11014" max="11014" width="33.28515625" style="1" bestFit="1" customWidth="1"/>
    <col min="11015" max="11015" width="19.5703125" style="1" customWidth="1"/>
    <col min="11016" max="11016" width="14.42578125" style="1" customWidth="1"/>
    <col min="11017" max="11017" width="20.85546875" style="1" customWidth="1"/>
    <col min="11018" max="11018" width="9.5703125" style="1" customWidth="1"/>
    <col min="11019" max="11019" width="26" style="1" customWidth="1"/>
    <col min="11020" max="11268" width="11.42578125" style="1"/>
    <col min="11269" max="11269" width="36.28515625" style="1" customWidth="1"/>
    <col min="11270" max="11270" width="33.28515625" style="1" bestFit="1" customWidth="1"/>
    <col min="11271" max="11271" width="19.5703125" style="1" customWidth="1"/>
    <col min="11272" max="11272" width="14.42578125" style="1" customWidth="1"/>
    <col min="11273" max="11273" width="20.85546875" style="1" customWidth="1"/>
    <col min="11274" max="11274" width="9.5703125" style="1" customWidth="1"/>
    <col min="11275" max="11275" width="26" style="1" customWidth="1"/>
    <col min="11276" max="11524" width="11.42578125" style="1"/>
    <col min="11525" max="11525" width="36.28515625" style="1" customWidth="1"/>
    <col min="11526" max="11526" width="33.28515625" style="1" bestFit="1" customWidth="1"/>
    <col min="11527" max="11527" width="19.5703125" style="1" customWidth="1"/>
    <col min="11528" max="11528" width="14.42578125" style="1" customWidth="1"/>
    <col min="11529" max="11529" width="20.85546875" style="1" customWidth="1"/>
    <col min="11530" max="11530" width="9.5703125" style="1" customWidth="1"/>
    <col min="11531" max="11531" width="26" style="1" customWidth="1"/>
    <col min="11532" max="11780" width="11.42578125" style="1"/>
    <col min="11781" max="11781" width="36.28515625" style="1" customWidth="1"/>
    <col min="11782" max="11782" width="33.28515625" style="1" bestFit="1" customWidth="1"/>
    <col min="11783" max="11783" width="19.5703125" style="1" customWidth="1"/>
    <col min="11784" max="11784" width="14.42578125" style="1" customWidth="1"/>
    <col min="11785" max="11785" width="20.85546875" style="1" customWidth="1"/>
    <col min="11786" max="11786" width="9.5703125" style="1" customWidth="1"/>
    <col min="11787" max="11787" width="26" style="1" customWidth="1"/>
    <col min="11788" max="12036" width="11.42578125" style="1"/>
    <col min="12037" max="12037" width="36.28515625" style="1" customWidth="1"/>
    <col min="12038" max="12038" width="33.28515625" style="1" bestFit="1" customWidth="1"/>
    <col min="12039" max="12039" width="19.5703125" style="1" customWidth="1"/>
    <col min="12040" max="12040" width="14.42578125" style="1" customWidth="1"/>
    <col min="12041" max="12041" width="20.85546875" style="1" customWidth="1"/>
    <col min="12042" max="12042" width="9.5703125" style="1" customWidth="1"/>
    <col min="12043" max="12043" width="26" style="1" customWidth="1"/>
    <col min="12044" max="12292" width="11.42578125" style="1"/>
    <col min="12293" max="12293" width="36.28515625" style="1" customWidth="1"/>
    <col min="12294" max="12294" width="33.28515625" style="1" bestFit="1" customWidth="1"/>
    <col min="12295" max="12295" width="19.5703125" style="1" customWidth="1"/>
    <col min="12296" max="12296" width="14.42578125" style="1" customWidth="1"/>
    <col min="12297" max="12297" width="20.85546875" style="1" customWidth="1"/>
    <col min="12298" max="12298" width="9.5703125" style="1" customWidth="1"/>
    <col min="12299" max="12299" width="26" style="1" customWidth="1"/>
    <col min="12300" max="12548" width="11.42578125" style="1"/>
    <col min="12549" max="12549" width="36.28515625" style="1" customWidth="1"/>
    <col min="12550" max="12550" width="33.28515625" style="1" bestFit="1" customWidth="1"/>
    <col min="12551" max="12551" width="19.5703125" style="1" customWidth="1"/>
    <col min="12552" max="12552" width="14.42578125" style="1" customWidth="1"/>
    <col min="12553" max="12553" width="20.85546875" style="1" customWidth="1"/>
    <col min="12554" max="12554" width="9.5703125" style="1" customWidth="1"/>
    <col min="12555" max="12555" width="26" style="1" customWidth="1"/>
    <col min="12556" max="12804" width="11.42578125" style="1"/>
    <col min="12805" max="12805" width="36.28515625" style="1" customWidth="1"/>
    <col min="12806" max="12806" width="33.28515625" style="1" bestFit="1" customWidth="1"/>
    <col min="12807" max="12807" width="19.5703125" style="1" customWidth="1"/>
    <col min="12808" max="12808" width="14.42578125" style="1" customWidth="1"/>
    <col min="12809" max="12809" width="20.85546875" style="1" customWidth="1"/>
    <col min="12810" max="12810" width="9.5703125" style="1" customWidth="1"/>
    <col min="12811" max="12811" width="26" style="1" customWidth="1"/>
    <col min="12812" max="13060" width="11.42578125" style="1"/>
    <col min="13061" max="13061" width="36.28515625" style="1" customWidth="1"/>
    <col min="13062" max="13062" width="33.28515625" style="1" bestFit="1" customWidth="1"/>
    <col min="13063" max="13063" width="19.5703125" style="1" customWidth="1"/>
    <col min="13064" max="13064" width="14.42578125" style="1" customWidth="1"/>
    <col min="13065" max="13065" width="20.85546875" style="1" customWidth="1"/>
    <col min="13066" max="13066" width="9.5703125" style="1" customWidth="1"/>
    <col min="13067" max="13067" width="26" style="1" customWidth="1"/>
    <col min="13068" max="13316" width="11.42578125" style="1"/>
    <col min="13317" max="13317" width="36.28515625" style="1" customWidth="1"/>
    <col min="13318" max="13318" width="33.28515625" style="1" bestFit="1" customWidth="1"/>
    <col min="13319" max="13319" width="19.5703125" style="1" customWidth="1"/>
    <col min="13320" max="13320" width="14.42578125" style="1" customWidth="1"/>
    <col min="13321" max="13321" width="20.85546875" style="1" customWidth="1"/>
    <col min="13322" max="13322" width="9.5703125" style="1" customWidth="1"/>
    <col min="13323" max="13323" width="26" style="1" customWidth="1"/>
    <col min="13324" max="13572" width="11.42578125" style="1"/>
    <col min="13573" max="13573" width="36.28515625" style="1" customWidth="1"/>
    <col min="13574" max="13574" width="33.28515625" style="1" bestFit="1" customWidth="1"/>
    <col min="13575" max="13575" width="19.5703125" style="1" customWidth="1"/>
    <col min="13576" max="13576" width="14.42578125" style="1" customWidth="1"/>
    <col min="13577" max="13577" width="20.85546875" style="1" customWidth="1"/>
    <col min="13578" max="13578" width="9.5703125" style="1" customWidth="1"/>
    <col min="13579" max="13579" width="26" style="1" customWidth="1"/>
    <col min="13580" max="13828" width="11.42578125" style="1"/>
    <col min="13829" max="13829" width="36.28515625" style="1" customWidth="1"/>
    <col min="13830" max="13830" width="33.28515625" style="1" bestFit="1" customWidth="1"/>
    <col min="13831" max="13831" width="19.5703125" style="1" customWidth="1"/>
    <col min="13832" max="13832" width="14.42578125" style="1" customWidth="1"/>
    <col min="13833" max="13833" width="20.85546875" style="1" customWidth="1"/>
    <col min="13834" max="13834" width="9.5703125" style="1" customWidth="1"/>
    <col min="13835" max="13835" width="26" style="1" customWidth="1"/>
    <col min="13836" max="14084" width="11.42578125" style="1"/>
    <col min="14085" max="14085" width="36.28515625" style="1" customWidth="1"/>
    <col min="14086" max="14086" width="33.28515625" style="1" bestFit="1" customWidth="1"/>
    <col min="14087" max="14087" width="19.5703125" style="1" customWidth="1"/>
    <col min="14088" max="14088" width="14.42578125" style="1" customWidth="1"/>
    <col min="14089" max="14089" width="20.85546875" style="1" customWidth="1"/>
    <col min="14090" max="14090" width="9.5703125" style="1" customWidth="1"/>
    <col min="14091" max="14091" width="26" style="1" customWidth="1"/>
    <col min="14092" max="14340" width="11.42578125" style="1"/>
    <col min="14341" max="14341" width="36.28515625" style="1" customWidth="1"/>
    <col min="14342" max="14342" width="33.28515625" style="1" bestFit="1" customWidth="1"/>
    <col min="14343" max="14343" width="19.5703125" style="1" customWidth="1"/>
    <col min="14344" max="14344" width="14.42578125" style="1" customWidth="1"/>
    <col min="14345" max="14345" width="20.85546875" style="1" customWidth="1"/>
    <col min="14346" max="14346" width="9.5703125" style="1" customWidth="1"/>
    <col min="14347" max="14347" width="26" style="1" customWidth="1"/>
    <col min="14348" max="14596" width="11.42578125" style="1"/>
    <col min="14597" max="14597" width="36.28515625" style="1" customWidth="1"/>
    <col min="14598" max="14598" width="33.28515625" style="1" bestFit="1" customWidth="1"/>
    <col min="14599" max="14599" width="19.5703125" style="1" customWidth="1"/>
    <col min="14600" max="14600" width="14.42578125" style="1" customWidth="1"/>
    <col min="14601" max="14601" width="20.85546875" style="1" customWidth="1"/>
    <col min="14602" max="14602" width="9.5703125" style="1" customWidth="1"/>
    <col min="14603" max="14603" width="26" style="1" customWidth="1"/>
    <col min="14604" max="14852" width="11.42578125" style="1"/>
    <col min="14853" max="14853" width="36.28515625" style="1" customWidth="1"/>
    <col min="14854" max="14854" width="33.28515625" style="1" bestFit="1" customWidth="1"/>
    <col min="14855" max="14855" width="19.5703125" style="1" customWidth="1"/>
    <col min="14856" max="14856" width="14.42578125" style="1" customWidth="1"/>
    <col min="14857" max="14857" width="20.85546875" style="1" customWidth="1"/>
    <col min="14858" max="14858" width="9.5703125" style="1" customWidth="1"/>
    <col min="14859" max="14859" width="26" style="1" customWidth="1"/>
    <col min="14860" max="15108" width="11.42578125" style="1"/>
    <col min="15109" max="15109" width="36.28515625" style="1" customWidth="1"/>
    <col min="15110" max="15110" width="33.28515625" style="1" bestFit="1" customWidth="1"/>
    <col min="15111" max="15111" width="19.5703125" style="1" customWidth="1"/>
    <col min="15112" max="15112" width="14.42578125" style="1" customWidth="1"/>
    <col min="15113" max="15113" width="20.85546875" style="1" customWidth="1"/>
    <col min="15114" max="15114" width="9.5703125" style="1" customWidth="1"/>
    <col min="15115" max="15115" width="26" style="1" customWidth="1"/>
    <col min="15116" max="15364" width="11.42578125" style="1"/>
    <col min="15365" max="15365" width="36.28515625" style="1" customWidth="1"/>
    <col min="15366" max="15366" width="33.28515625" style="1" bestFit="1" customWidth="1"/>
    <col min="15367" max="15367" width="19.5703125" style="1" customWidth="1"/>
    <col min="15368" max="15368" width="14.42578125" style="1" customWidth="1"/>
    <col min="15369" max="15369" width="20.85546875" style="1" customWidth="1"/>
    <col min="15370" max="15370" width="9.5703125" style="1" customWidth="1"/>
    <col min="15371" max="15371" width="26" style="1" customWidth="1"/>
    <col min="15372" max="15620" width="11.42578125" style="1"/>
    <col min="15621" max="15621" width="36.28515625" style="1" customWidth="1"/>
    <col min="15622" max="15622" width="33.28515625" style="1" bestFit="1" customWidth="1"/>
    <col min="15623" max="15623" width="19.5703125" style="1" customWidth="1"/>
    <col min="15624" max="15624" width="14.42578125" style="1" customWidth="1"/>
    <col min="15625" max="15625" width="20.85546875" style="1" customWidth="1"/>
    <col min="15626" max="15626" width="9.5703125" style="1" customWidth="1"/>
    <col min="15627" max="15627" width="26" style="1" customWidth="1"/>
    <col min="15628" max="15876" width="11.42578125" style="1"/>
    <col min="15877" max="15877" width="36.28515625" style="1" customWidth="1"/>
    <col min="15878" max="15878" width="33.28515625" style="1" bestFit="1" customWidth="1"/>
    <col min="15879" max="15879" width="19.5703125" style="1" customWidth="1"/>
    <col min="15880" max="15880" width="14.42578125" style="1" customWidth="1"/>
    <col min="15881" max="15881" width="20.85546875" style="1" customWidth="1"/>
    <col min="15882" max="15882" width="9.5703125" style="1" customWidth="1"/>
    <col min="15883" max="15883" width="26" style="1" customWidth="1"/>
    <col min="15884" max="16132" width="11.42578125" style="1"/>
    <col min="16133" max="16133" width="36.28515625" style="1" customWidth="1"/>
    <col min="16134" max="16134" width="33.28515625" style="1" bestFit="1" customWidth="1"/>
    <col min="16135" max="16135" width="19.5703125" style="1" customWidth="1"/>
    <col min="16136" max="16136" width="14.42578125" style="1" customWidth="1"/>
    <col min="16137" max="16137" width="20.85546875" style="1" customWidth="1"/>
    <col min="16138" max="16138" width="9.5703125" style="1" customWidth="1"/>
    <col min="16139" max="16139" width="26" style="1" customWidth="1"/>
    <col min="16140" max="16384" width="11.42578125" style="1"/>
  </cols>
  <sheetData>
    <row r="1" spans="2:14" ht="27">
      <c r="C1" s="97" t="s">
        <v>185</v>
      </c>
      <c r="D1" s="97"/>
      <c r="E1" s="97"/>
      <c r="F1" s="97"/>
      <c r="G1" s="97"/>
      <c r="H1" s="97"/>
      <c r="I1" s="97"/>
      <c r="J1" s="97"/>
      <c r="K1" s="97"/>
      <c r="L1" s="97"/>
    </row>
    <row r="2" spans="2:14" s="2" customFormat="1" ht="18.75">
      <c r="C2" s="118" t="s">
        <v>84</v>
      </c>
      <c r="D2" s="118"/>
      <c r="E2" s="118"/>
      <c r="F2" s="118"/>
      <c r="G2" s="118"/>
      <c r="H2" s="118"/>
      <c r="I2" s="118"/>
      <c r="J2" s="118"/>
      <c r="K2" s="118"/>
      <c r="L2" s="118"/>
      <c r="M2" s="109"/>
      <c r="N2" s="109"/>
    </row>
    <row r="3" spans="2:14" s="4" customFormat="1" ht="9.75" customHeight="1">
      <c r="C3" s="3"/>
      <c r="D3" s="3"/>
      <c r="E3" s="3"/>
      <c r="F3" s="3"/>
      <c r="G3" s="3"/>
      <c r="H3" s="3"/>
      <c r="I3" s="3"/>
      <c r="J3" s="3"/>
      <c r="K3" s="3"/>
      <c r="L3" s="3"/>
      <c r="N3" s="66"/>
    </row>
    <row r="4" spans="2:14" ht="37.5" customHeight="1" thickBot="1">
      <c r="C4" s="5" t="s">
        <v>3</v>
      </c>
      <c r="D4" s="6" t="s">
        <v>24</v>
      </c>
      <c r="E4" s="6" t="s">
        <v>31</v>
      </c>
      <c r="F4" s="6" t="s">
        <v>35</v>
      </c>
      <c r="G4" s="6" t="s">
        <v>7</v>
      </c>
      <c r="H4" s="7" t="s">
        <v>4</v>
      </c>
      <c r="I4" s="7" t="s">
        <v>33</v>
      </c>
      <c r="J4" s="7" t="s">
        <v>25</v>
      </c>
      <c r="K4" s="7" t="s">
        <v>1</v>
      </c>
      <c r="L4" s="7" t="s">
        <v>26</v>
      </c>
      <c r="M4" s="72"/>
      <c r="N4" s="7" t="s">
        <v>173</v>
      </c>
    </row>
    <row r="5" spans="2:14" ht="15" customHeight="1">
      <c r="B5" s="98" t="s">
        <v>44</v>
      </c>
      <c r="C5" s="27" t="s">
        <v>87</v>
      </c>
      <c r="D5" s="36"/>
      <c r="E5" s="36"/>
      <c r="F5" s="36"/>
      <c r="G5" s="36"/>
      <c r="H5" s="33"/>
      <c r="I5" s="33"/>
      <c r="J5" s="33"/>
      <c r="K5" s="33"/>
      <c r="L5" s="33"/>
      <c r="M5" s="64"/>
      <c r="N5" s="68"/>
    </row>
    <row r="6" spans="2:14" ht="30" customHeight="1">
      <c r="B6" s="99"/>
      <c r="C6" s="28" t="s">
        <v>89</v>
      </c>
      <c r="D6" s="9"/>
      <c r="E6" s="9"/>
      <c r="F6" s="21"/>
      <c r="G6" s="21"/>
      <c r="H6" s="8"/>
      <c r="I6" s="9"/>
      <c r="J6" s="8"/>
      <c r="K6" s="8"/>
      <c r="L6" s="8"/>
    </row>
    <row r="7" spans="2:14" ht="30" customHeight="1">
      <c r="B7" s="99"/>
      <c r="C7" s="29"/>
      <c r="D7" s="9" t="s">
        <v>90</v>
      </c>
      <c r="E7" s="9" t="s">
        <v>88</v>
      </c>
      <c r="F7" s="21">
        <v>30</v>
      </c>
      <c r="G7" s="21" t="s">
        <v>18</v>
      </c>
      <c r="H7" s="42">
        <f>'Prix Unitaires'!$F$14</f>
        <v>0</v>
      </c>
      <c r="I7" s="9">
        <v>1</v>
      </c>
      <c r="J7" s="43">
        <f t="shared" ref="J7:J8" si="0">H7*F7*I7</f>
        <v>0</v>
      </c>
      <c r="K7" s="43">
        <f t="shared" ref="K7:K8" si="1">J7*0.2</f>
        <v>0</v>
      </c>
      <c r="L7" s="43">
        <f t="shared" ref="L7:L8" si="2">J7+K7</f>
        <v>0</v>
      </c>
      <c r="M7" s="72"/>
      <c r="N7" s="69" t="s">
        <v>172</v>
      </c>
    </row>
    <row r="8" spans="2:14" ht="30" customHeight="1">
      <c r="B8" s="99"/>
      <c r="C8" s="29"/>
      <c r="D8" s="9" t="s">
        <v>91</v>
      </c>
      <c r="E8" s="9" t="s">
        <v>88</v>
      </c>
      <c r="F8" s="21">
        <v>30</v>
      </c>
      <c r="G8" s="21" t="s">
        <v>18</v>
      </c>
      <c r="H8" s="42">
        <f>'Prix Unitaires'!$F$14</f>
        <v>0</v>
      </c>
      <c r="I8" s="9">
        <v>1</v>
      </c>
      <c r="J8" s="43">
        <f t="shared" si="0"/>
        <v>0</v>
      </c>
      <c r="K8" s="43">
        <f t="shared" si="1"/>
        <v>0</v>
      </c>
      <c r="L8" s="43">
        <f t="shared" si="2"/>
        <v>0</v>
      </c>
      <c r="M8" s="72"/>
      <c r="N8" s="69" t="s">
        <v>172</v>
      </c>
    </row>
    <row r="9" spans="2:14" ht="30" customHeight="1">
      <c r="B9" s="99"/>
      <c r="C9" s="29"/>
      <c r="D9" s="9"/>
      <c r="E9" s="9"/>
      <c r="F9" s="21"/>
      <c r="G9" s="21"/>
      <c r="H9" s="8"/>
      <c r="I9" s="9"/>
      <c r="J9" s="8"/>
      <c r="K9" s="8"/>
      <c r="L9" s="122">
        <f>L7+L8</f>
        <v>0</v>
      </c>
    </row>
    <row r="10" spans="2:14" ht="15" customHeight="1">
      <c r="B10" s="99"/>
      <c r="C10" s="27" t="s">
        <v>92</v>
      </c>
      <c r="D10" s="33"/>
      <c r="E10" s="33"/>
      <c r="F10" s="34"/>
      <c r="G10" s="34"/>
      <c r="H10" s="35"/>
      <c r="I10" s="33"/>
      <c r="J10" s="35"/>
      <c r="K10" s="35"/>
      <c r="L10" s="35"/>
      <c r="M10" s="64"/>
      <c r="N10" s="68"/>
    </row>
    <row r="11" spans="2:14" ht="30" customHeight="1">
      <c r="B11" s="99"/>
      <c r="C11" s="28" t="s">
        <v>22</v>
      </c>
      <c r="D11" s="9"/>
      <c r="E11" s="9"/>
      <c r="F11" s="21"/>
      <c r="G11" s="21"/>
      <c r="H11" s="8"/>
      <c r="I11" s="9"/>
      <c r="J11" s="8"/>
      <c r="K11" s="8"/>
      <c r="L11" s="8"/>
    </row>
    <row r="12" spans="2:14" ht="30" customHeight="1">
      <c r="B12" s="99"/>
      <c r="C12" s="29"/>
      <c r="D12" s="9" t="s">
        <v>93</v>
      </c>
      <c r="E12" s="9" t="s">
        <v>13</v>
      </c>
      <c r="F12" s="21">
        <v>25</v>
      </c>
      <c r="G12" s="21" t="s">
        <v>18</v>
      </c>
      <c r="H12" s="42">
        <f>'Prix Unitaires'!$F$10</f>
        <v>0</v>
      </c>
      <c r="I12" s="9">
        <v>1</v>
      </c>
      <c r="J12" s="43">
        <f t="shared" ref="J12:J13" si="3">H12*F12*I12</f>
        <v>0</v>
      </c>
      <c r="K12" s="43">
        <f t="shared" ref="K12:K13" si="4">J12*0.2</f>
        <v>0</v>
      </c>
      <c r="L12" s="43">
        <f t="shared" ref="L12:L13" si="5">J12+K12</f>
        <v>0</v>
      </c>
      <c r="M12" s="72"/>
      <c r="N12" s="69" t="s">
        <v>178</v>
      </c>
    </row>
    <row r="13" spans="2:14" ht="30" customHeight="1">
      <c r="B13" s="99"/>
      <c r="C13" s="29"/>
      <c r="D13" s="9" t="s">
        <v>94</v>
      </c>
      <c r="E13" s="9" t="s">
        <v>13</v>
      </c>
      <c r="F13" s="21">
        <v>40</v>
      </c>
      <c r="G13" s="21" t="s">
        <v>18</v>
      </c>
      <c r="H13" s="42">
        <f>'Prix Unitaires'!$F$10</f>
        <v>0</v>
      </c>
      <c r="I13" s="9">
        <v>1</v>
      </c>
      <c r="J13" s="43">
        <f t="shared" si="3"/>
        <v>0</v>
      </c>
      <c r="K13" s="43">
        <f t="shared" si="4"/>
        <v>0</v>
      </c>
      <c r="L13" s="43">
        <f t="shared" si="5"/>
        <v>0</v>
      </c>
      <c r="M13" s="72"/>
      <c r="N13" s="69" t="s">
        <v>178</v>
      </c>
    </row>
    <row r="14" spans="2:14" ht="30" customHeight="1">
      <c r="B14" s="99"/>
      <c r="C14" s="28" t="s">
        <v>89</v>
      </c>
      <c r="D14" s="9"/>
      <c r="E14" s="9"/>
      <c r="F14" s="21"/>
      <c r="G14" s="21"/>
      <c r="H14" s="8"/>
      <c r="I14" s="9"/>
      <c r="J14" s="8"/>
      <c r="K14" s="8"/>
      <c r="L14" s="8"/>
    </row>
    <row r="15" spans="2:14" ht="30" customHeight="1">
      <c r="B15" s="99"/>
      <c r="C15" s="29"/>
      <c r="D15" s="9" t="s">
        <v>95</v>
      </c>
      <c r="E15" s="9" t="s">
        <v>88</v>
      </c>
      <c r="F15" s="21">
        <v>140</v>
      </c>
      <c r="G15" s="21" t="s">
        <v>18</v>
      </c>
      <c r="H15" s="42">
        <f>'Prix Unitaires'!$F$14</f>
        <v>0</v>
      </c>
      <c r="I15" s="9">
        <v>1</v>
      </c>
      <c r="J15" s="43">
        <f t="shared" ref="J15:J16" si="6">H15*F15*I15</f>
        <v>0</v>
      </c>
      <c r="K15" s="43">
        <f t="shared" ref="K15:K16" si="7">J15*0.2</f>
        <v>0</v>
      </c>
      <c r="L15" s="43">
        <f t="shared" ref="L15:L16" si="8">J15+K15</f>
        <v>0</v>
      </c>
      <c r="M15" s="72"/>
      <c r="N15" s="69" t="s">
        <v>178</v>
      </c>
    </row>
    <row r="16" spans="2:14" ht="30" customHeight="1">
      <c r="B16" s="99"/>
      <c r="C16" s="29"/>
      <c r="D16" s="9" t="s">
        <v>91</v>
      </c>
      <c r="E16" s="9" t="s">
        <v>88</v>
      </c>
      <c r="F16" s="21">
        <v>30</v>
      </c>
      <c r="G16" s="21" t="s">
        <v>18</v>
      </c>
      <c r="H16" s="42">
        <f>'Prix Unitaires'!$F$14</f>
        <v>0</v>
      </c>
      <c r="I16" s="9">
        <v>1</v>
      </c>
      <c r="J16" s="43">
        <f t="shared" si="6"/>
        <v>0</v>
      </c>
      <c r="K16" s="43">
        <f t="shared" si="7"/>
        <v>0</v>
      </c>
      <c r="L16" s="43">
        <f t="shared" si="8"/>
        <v>0</v>
      </c>
      <c r="M16" s="72"/>
      <c r="N16" s="69" t="s">
        <v>178</v>
      </c>
    </row>
    <row r="17" spans="2:14" ht="30" customHeight="1">
      <c r="B17" s="99"/>
      <c r="C17" s="28" t="s">
        <v>29</v>
      </c>
      <c r="D17" s="9"/>
      <c r="E17" s="9"/>
      <c r="F17" s="21"/>
      <c r="G17" s="21"/>
      <c r="H17" s="8"/>
      <c r="I17" s="9"/>
      <c r="J17" s="8"/>
      <c r="K17" s="8"/>
      <c r="L17" s="8"/>
    </row>
    <row r="18" spans="2:14" ht="30" customHeight="1">
      <c r="B18" s="99"/>
      <c r="C18" s="29"/>
      <c r="D18" s="9" t="s">
        <v>96</v>
      </c>
      <c r="E18" s="9" t="s">
        <v>6</v>
      </c>
      <c r="F18" s="21">
        <v>220</v>
      </c>
      <c r="G18" s="21" t="s">
        <v>8</v>
      </c>
      <c r="H18" s="42">
        <f>'Prix Unitaires'!$F$5</f>
        <v>0</v>
      </c>
      <c r="I18" s="9">
        <v>1</v>
      </c>
      <c r="J18" s="43">
        <f t="shared" ref="J18:J19" si="9">H18*F18*I18</f>
        <v>0</v>
      </c>
      <c r="K18" s="43">
        <f t="shared" ref="K18:K19" si="10">J18*0.2</f>
        <v>0</v>
      </c>
      <c r="L18" s="43">
        <f t="shared" ref="L18:L19" si="11">J18+K18</f>
        <v>0</v>
      </c>
      <c r="M18" s="72"/>
      <c r="N18" s="69" t="s">
        <v>178</v>
      </c>
    </row>
    <row r="19" spans="2:14" ht="30" customHeight="1">
      <c r="B19" s="99"/>
      <c r="C19" s="29"/>
      <c r="D19" s="9" t="s">
        <v>97</v>
      </c>
      <c r="E19" s="9" t="s">
        <v>6</v>
      </c>
      <c r="F19" s="21">
        <v>280</v>
      </c>
      <c r="G19" s="21" t="s">
        <v>8</v>
      </c>
      <c r="H19" s="42">
        <f>'Prix Unitaires'!$F$5</f>
        <v>0</v>
      </c>
      <c r="I19" s="9">
        <v>1</v>
      </c>
      <c r="J19" s="43">
        <f t="shared" si="9"/>
        <v>0</v>
      </c>
      <c r="K19" s="43">
        <f t="shared" si="10"/>
        <v>0</v>
      </c>
      <c r="L19" s="43">
        <f t="shared" si="11"/>
        <v>0</v>
      </c>
      <c r="M19" s="72"/>
      <c r="N19" s="69" t="s">
        <v>178</v>
      </c>
    </row>
    <row r="20" spans="2:14" ht="30" customHeight="1">
      <c r="B20" s="99"/>
      <c r="C20" s="29"/>
      <c r="D20" s="9"/>
      <c r="E20" s="9"/>
      <c r="F20" s="9"/>
      <c r="G20" s="9"/>
      <c r="H20" s="8"/>
      <c r="I20" s="9"/>
      <c r="J20" s="8"/>
      <c r="K20" s="8"/>
      <c r="L20" s="51">
        <f>L12+L13+L15+L16+L18+L19</f>
        <v>0</v>
      </c>
    </row>
    <row r="21" spans="2:14" ht="15" customHeight="1">
      <c r="B21" s="99"/>
      <c r="C21" s="27" t="s">
        <v>104</v>
      </c>
      <c r="D21" s="33"/>
      <c r="E21" s="33"/>
      <c r="F21" s="34"/>
      <c r="G21" s="34"/>
      <c r="H21" s="35"/>
      <c r="I21" s="33"/>
      <c r="J21" s="35"/>
      <c r="K21" s="35"/>
      <c r="L21" s="35"/>
      <c r="M21" s="64"/>
      <c r="N21" s="68"/>
    </row>
    <row r="22" spans="2:14" ht="30" customHeight="1">
      <c r="B22" s="99"/>
      <c r="C22" s="28" t="s">
        <v>16</v>
      </c>
      <c r="D22" s="9"/>
      <c r="E22" s="9"/>
      <c r="F22" s="21"/>
      <c r="G22" s="21"/>
      <c r="H22" s="8"/>
      <c r="I22" s="9"/>
      <c r="J22" s="8"/>
      <c r="K22" s="8"/>
      <c r="L22" s="8"/>
    </row>
    <row r="23" spans="2:14" ht="30" customHeight="1">
      <c r="B23" s="99"/>
      <c r="C23" s="29"/>
      <c r="D23" s="9" t="s">
        <v>98</v>
      </c>
      <c r="E23" s="9" t="s">
        <v>9</v>
      </c>
      <c r="F23" s="21">
        <v>800</v>
      </c>
      <c r="G23" s="21" t="s">
        <v>8</v>
      </c>
      <c r="H23" s="42">
        <f>'Prix Unitaires'!$F$6</f>
        <v>0</v>
      </c>
      <c r="I23" s="9">
        <v>2</v>
      </c>
      <c r="J23" s="43">
        <f t="shared" ref="J23" si="12">H23*F23*I23</f>
        <v>0</v>
      </c>
      <c r="K23" s="43">
        <f t="shared" ref="K23" si="13">J23*0.2</f>
        <v>0</v>
      </c>
      <c r="L23" s="43">
        <f t="shared" ref="L23" si="14">J23+K23</f>
        <v>0</v>
      </c>
      <c r="M23" s="72"/>
      <c r="N23" s="69" t="s">
        <v>182</v>
      </c>
    </row>
    <row r="24" spans="2:14" ht="30" customHeight="1">
      <c r="B24" s="99"/>
      <c r="C24" s="28" t="s">
        <v>22</v>
      </c>
      <c r="D24" s="9"/>
      <c r="E24" s="9"/>
      <c r="F24" s="21"/>
      <c r="G24" s="21"/>
      <c r="H24" s="8"/>
      <c r="I24" s="9"/>
      <c r="J24" s="8"/>
      <c r="K24" s="8"/>
      <c r="L24" s="8"/>
    </row>
    <row r="25" spans="2:14" ht="30" customHeight="1">
      <c r="B25" s="99"/>
      <c r="C25" s="29"/>
      <c r="D25" s="9" t="s">
        <v>94</v>
      </c>
      <c r="E25" s="9" t="s">
        <v>13</v>
      </c>
      <c r="F25" s="21">
        <v>80</v>
      </c>
      <c r="G25" s="21" t="s">
        <v>18</v>
      </c>
      <c r="H25" s="42">
        <f>'Prix Unitaires'!$F$10</f>
        <v>0</v>
      </c>
      <c r="I25" s="9">
        <v>1</v>
      </c>
      <c r="J25" s="43">
        <f t="shared" ref="J25" si="15">H25*F25*I25</f>
        <v>0</v>
      </c>
      <c r="K25" s="43">
        <f t="shared" ref="K25" si="16">J25*0.2</f>
        <v>0</v>
      </c>
      <c r="L25" s="43">
        <f t="shared" ref="L25" si="17">J25+K25</f>
        <v>0</v>
      </c>
      <c r="M25" s="72"/>
      <c r="N25" s="69" t="s">
        <v>182</v>
      </c>
    </row>
    <row r="26" spans="2:14" ht="30" customHeight="1" thickBot="1">
      <c r="B26" s="99"/>
      <c r="C26" s="32"/>
      <c r="D26" s="20"/>
      <c r="E26" s="20"/>
      <c r="F26" s="37"/>
      <c r="G26" s="37"/>
      <c r="H26" s="26"/>
      <c r="I26" s="20"/>
      <c r="J26" s="26"/>
      <c r="K26" s="26"/>
      <c r="L26" s="52">
        <f>L23+L25</f>
        <v>0</v>
      </c>
    </row>
    <row r="27" spans="2:14" ht="9" customHeight="1" thickBot="1">
      <c r="B27" s="91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3"/>
      <c r="N27" s="94"/>
    </row>
    <row r="28" spans="2:14" ht="15" customHeight="1">
      <c r="B28" s="117" t="s">
        <v>46</v>
      </c>
      <c r="C28" s="30" t="s">
        <v>99</v>
      </c>
      <c r="D28" s="38"/>
      <c r="E28" s="38"/>
      <c r="F28" s="38"/>
      <c r="G28" s="38"/>
      <c r="H28" s="39"/>
      <c r="I28" s="39"/>
      <c r="J28" s="39"/>
      <c r="K28" s="39"/>
      <c r="L28" s="39"/>
      <c r="M28" s="80"/>
      <c r="N28" s="81"/>
    </row>
    <row r="29" spans="2:14" ht="30" customHeight="1">
      <c r="B29" s="117"/>
      <c r="C29" s="28" t="s">
        <v>22</v>
      </c>
      <c r="D29" s="9"/>
      <c r="E29" s="9"/>
      <c r="F29" s="21"/>
      <c r="G29" s="21"/>
      <c r="H29" s="8"/>
      <c r="I29" s="9"/>
      <c r="J29" s="8"/>
      <c r="K29" s="8"/>
      <c r="L29" s="8"/>
    </row>
    <row r="30" spans="2:14" ht="30" customHeight="1">
      <c r="B30" s="117"/>
      <c r="C30" s="29"/>
      <c r="D30" s="9" t="s">
        <v>100</v>
      </c>
      <c r="E30" s="9" t="s">
        <v>13</v>
      </c>
      <c r="F30" s="21">
        <v>180</v>
      </c>
      <c r="G30" s="21" t="s">
        <v>18</v>
      </c>
      <c r="H30" s="42">
        <f>'Prix Unitaires'!$F$10</f>
        <v>0</v>
      </c>
      <c r="I30" s="9">
        <v>1</v>
      </c>
      <c r="J30" s="43">
        <f t="shared" ref="J30" si="18">H30*F30*I30</f>
        <v>0</v>
      </c>
      <c r="K30" s="43">
        <f t="shared" ref="K30" si="19">J30*0.2</f>
        <v>0</v>
      </c>
      <c r="L30" s="43">
        <f t="shared" ref="L30" si="20">J30+K30</f>
        <v>0</v>
      </c>
      <c r="M30" s="72"/>
      <c r="N30" s="69" t="s">
        <v>172</v>
      </c>
    </row>
    <row r="31" spans="2:14" ht="30" customHeight="1">
      <c r="B31" s="117"/>
      <c r="C31" s="28" t="s">
        <v>16</v>
      </c>
      <c r="D31" s="9"/>
      <c r="E31" s="9"/>
      <c r="F31" s="21"/>
      <c r="G31" s="21"/>
      <c r="H31" s="8"/>
      <c r="I31" s="9"/>
      <c r="J31" s="8"/>
      <c r="K31" s="8"/>
      <c r="L31" s="8"/>
    </row>
    <row r="32" spans="2:14" ht="30" customHeight="1">
      <c r="B32" s="117"/>
      <c r="C32" s="29"/>
      <c r="D32" s="9" t="s">
        <v>98</v>
      </c>
      <c r="E32" s="9" t="s">
        <v>9</v>
      </c>
      <c r="F32" s="21">
        <v>100</v>
      </c>
      <c r="G32" s="21" t="s">
        <v>8</v>
      </c>
      <c r="H32" s="42">
        <f>'Prix Unitaires'!$F$6</f>
        <v>0</v>
      </c>
      <c r="I32" s="9">
        <v>2</v>
      </c>
      <c r="J32" s="43">
        <f t="shared" ref="J32" si="21">H32*F32*I32</f>
        <v>0</v>
      </c>
      <c r="K32" s="43">
        <f t="shared" ref="K32" si="22">J32*0.2</f>
        <v>0</v>
      </c>
      <c r="L32" s="43">
        <f t="shared" ref="L32" si="23">J32+K32</f>
        <v>0</v>
      </c>
      <c r="M32" s="72"/>
      <c r="N32" s="69" t="s">
        <v>184</v>
      </c>
    </row>
    <row r="33" spans="2:14" ht="30" customHeight="1">
      <c r="B33" s="117"/>
      <c r="C33" s="29"/>
      <c r="D33" s="9"/>
      <c r="E33" s="9"/>
      <c r="F33" s="21"/>
      <c r="G33" s="21"/>
      <c r="H33" s="8"/>
      <c r="I33" s="9"/>
      <c r="J33" s="8"/>
      <c r="K33" s="8"/>
      <c r="L33" s="53">
        <f>L30+L32</f>
        <v>0</v>
      </c>
    </row>
    <row r="34" spans="2:14" ht="15" customHeight="1">
      <c r="B34" s="117"/>
      <c r="C34" s="27" t="s">
        <v>101</v>
      </c>
      <c r="D34" s="36"/>
      <c r="E34" s="36"/>
      <c r="F34" s="36"/>
      <c r="G34" s="36"/>
      <c r="H34" s="33"/>
      <c r="I34" s="33"/>
      <c r="J34" s="33"/>
      <c r="K34" s="33"/>
      <c r="L34" s="33"/>
      <c r="M34" s="64"/>
      <c r="N34" s="68"/>
    </row>
    <row r="35" spans="2:14" ht="30" customHeight="1">
      <c r="B35" s="117"/>
      <c r="C35" s="28" t="s">
        <v>89</v>
      </c>
      <c r="D35" s="9"/>
      <c r="E35" s="9"/>
      <c r="F35" s="21"/>
      <c r="G35" s="21"/>
      <c r="H35" s="8"/>
      <c r="I35" s="9"/>
      <c r="J35" s="8"/>
      <c r="K35" s="8"/>
      <c r="L35" s="8"/>
    </row>
    <row r="36" spans="2:14" ht="42.75" customHeight="1">
      <c r="B36" s="117"/>
      <c r="C36" s="29"/>
      <c r="D36" s="9" t="s">
        <v>102</v>
      </c>
      <c r="E36" s="9" t="s">
        <v>88</v>
      </c>
      <c r="F36" s="21">
        <v>40</v>
      </c>
      <c r="G36" s="21" t="s">
        <v>18</v>
      </c>
      <c r="H36" s="42">
        <f>'Prix Unitaires'!$F$14</f>
        <v>0</v>
      </c>
      <c r="I36" s="9">
        <v>1</v>
      </c>
      <c r="J36" s="43">
        <f t="shared" ref="J36" si="24">H36*F36*I36</f>
        <v>0</v>
      </c>
      <c r="K36" s="43">
        <f t="shared" ref="K36" si="25">J36*0.2</f>
        <v>0</v>
      </c>
      <c r="L36" s="43">
        <f t="shared" ref="L36" si="26">J36+K36</f>
        <v>0</v>
      </c>
      <c r="M36" s="72"/>
      <c r="N36" s="69" t="s">
        <v>172</v>
      </c>
    </row>
    <row r="37" spans="2:14" ht="30" customHeight="1" thickBot="1">
      <c r="B37" s="117"/>
      <c r="C37" s="32"/>
      <c r="D37" s="20"/>
      <c r="E37" s="20"/>
      <c r="F37" s="20"/>
      <c r="G37" s="20"/>
      <c r="H37" s="26"/>
      <c r="I37" s="20"/>
      <c r="J37" s="26"/>
      <c r="K37" s="26"/>
      <c r="L37" s="82">
        <f>L36</f>
        <v>0</v>
      </c>
    </row>
    <row r="38" spans="2:14" ht="9" customHeight="1" thickBot="1">
      <c r="B38" s="91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3"/>
      <c r="N38" s="94"/>
    </row>
    <row r="39" spans="2:14" ht="15" customHeight="1">
      <c r="B39" s="123" t="s">
        <v>50</v>
      </c>
      <c r="C39" s="30" t="s">
        <v>103</v>
      </c>
      <c r="D39" s="39"/>
      <c r="E39" s="39"/>
      <c r="F39" s="40"/>
      <c r="G39" s="40"/>
      <c r="H39" s="41"/>
      <c r="I39" s="39"/>
      <c r="J39" s="41"/>
      <c r="K39" s="41"/>
      <c r="L39" s="41"/>
      <c r="M39" s="80"/>
      <c r="N39" s="81"/>
    </row>
    <row r="40" spans="2:14" ht="30" customHeight="1">
      <c r="B40" s="123"/>
      <c r="C40" s="28" t="s">
        <v>22</v>
      </c>
      <c r="D40" s="9"/>
      <c r="E40" s="9"/>
      <c r="F40" s="21"/>
      <c r="G40" s="21"/>
      <c r="H40" s="8"/>
      <c r="I40" s="9"/>
      <c r="J40" s="8"/>
      <c r="K40" s="8"/>
      <c r="L40" s="8"/>
    </row>
    <row r="41" spans="2:14" ht="44.25" customHeight="1">
      <c r="B41" s="123"/>
      <c r="C41" s="29"/>
      <c r="D41" s="9" t="s">
        <v>105</v>
      </c>
      <c r="E41" s="9" t="s">
        <v>13</v>
      </c>
      <c r="F41" s="21">
        <v>200</v>
      </c>
      <c r="G41" s="21" t="s">
        <v>18</v>
      </c>
      <c r="H41" s="42">
        <f>'Prix Unitaires'!$F$10</f>
        <v>0</v>
      </c>
      <c r="I41" s="9">
        <v>1</v>
      </c>
      <c r="J41" s="43">
        <f t="shared" ref="J41" si="27">H41*F41*I41</f>
        <v>0</v>
      </c>
      <c r="K41" s="43">
        <f t="shared" ref="K41" si="28">J41*0.2</f>
        <v>0</v>
      </c>
      <c r="L41" s="43">
        <f t="shared" ref="L41" si="29">J41+K41</f>
        <v>0</v>
      </c>
      <c r="M41" s="72"/>
      <c r="N41" s="69" t="s">
        <v>172</v>
      </c>
    </row>
    <row r="42" spans="2:14" ht="30" customHeight="1" thickBot="1">
      <c r="B42" s="123"/>
      <c r="C42" s="32"/>
      <c r="D42" s="20"/>
      <c r="E42" s="20"/>
      <c r="F42" s="37"/>
      <c r="G42" s="37"/>
      <c r="H42" s="26"/>
      <c r="I42" s="20"/>
      <c r="J42" s="26"/>
      <c r="K42" s="26"/>
      <c r="L42" s="54">
        <f>L41</f>
        <v>0</v>
      </c>
    </row>
    <row r="43" spans="2:14" ht="9" customHeight="1" thickBot="1">
      <c r="B43" s="91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3"/>
      <c r="N43" s="94"/>
    </row>
    <row r="45" spans="2:14" ht="30" customHeight="1">
      <c r="K45" s="111">
        <f>L42+L37+L33+L26+L20+L9</f>
        <v>0</v>
      </c>
      <c r="L45" s="116"/>
    </row>
  </sheetData>
  <sheetProtection algorithmName="SHA-512" hashValue="Yah9yy8TzqBOPnTw+oGLio/wT5Y3FfRbkssT/tuZX56aJCGa88Yo1DNeG+oaXAmDzU3SjVL3yEELtTgpEzZaXQ==" saltValue="wgafv8gLrs7g4349Bz3bhg==" spinCount="100000" sheet="1" formatCells="0" formatColumns="0" formatRows="0" insertColumns="0" insertRows="0" insertHyperlinks="0" deleteColumns="0" deleteRows="0" sort="0" autoFilter="0" pivotTables="0"/>
  <mergeCells count="9">
    <mergeCell ref="C1:L1"/>
    <mergeCell ref="K45:L45"/>
    <mergeCell ref="B39:B42"/>
    <mergeCell ref="B28:B37"/>
    <mergeCell ref="B5:B26"/>
    <mergeCell ref="C2:N2"/>
    <mergeCell ref="B43:N43"/>
    <mergeCell ref="B38:N38"/>
    <mergeCell ref="B27:N27"/>
  </mergeCells>
  <phoneticPr fontId="14" type="noConversion"/>
  <printOptions horizontalCentered="1" verticalCentered="1"/>
  <pageMargins left="0" right="0" top="0.59055118110236227" bottom="0.98425196850393704" header="0.51181102362204722" footer="0.51181102362204722"/>
  <pageSetup paperSize="9" scale="47" orientation="portrait" r:id="rId1"/>
  <headerFooter alignWithMargins="0">
    <oddFooter>&amp;CCCBTA - ESPACES VERTS 2022/2023
DQE SITES ENVIRONNEMENT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A56D-26F2-45FB-92F6-741F8D49C192}">
  <sheetPr>
    <tabColor rgb="FFFFFF00"/>
    <pageSetUpPr fitToPage="1"/>
  </sheetPr>
  <dimension ref="A1:E16"/>
  <sheetViews>
    <sheetView view="pageBreakPreview" zoomScaleNormal="100" zoomScaleSheetLayoutView="100" workbookViewId="0">
      <selection activeCell="C9" sqref="C9"/>
    </sheetView>
  </sheetViews>
  <sheetFormatPr baseColWidth="10" defaultRowHeight="15.75"/>
  <cols>
    <col min="1" max="1" width="3.85546875" style="1" customWidth="1"/>
    <col min="2" max="2" width="46.5703125" style="1" customWidth="1"/>
    <col min="3" max="3" width="20" style="1" customWidth="1"/>
    <col min="4" max="4" width="14.5703125" style="1" customWidth="1"/>
    <col min="5" max="5" width="21.42578125" style="1" customWidth="1"/>
    <col min="6" max="6" width="2" style="1" customWidth="1"/>
    <col min="7" max="253" width="11.42578125" style="1"/>
    <col min="254" max="254" width="36.28515625" style="1" customWidth="1"/>
    <col min="255" max="255" width="33.28515625" style="1" bestFit="1" customWidth="1"/>
    <col min="256" max="256" width="19.5703125" style="1" customWidth="1"/>
    <col min="257" max="257" width="14.42578125" style="1" customWidth="1"/>
    <col min="258" max="258" width="20.85546875" style="1" customWidth="1"/>
    <col min="259" max="259" width="9.5703125" style="1" customWidth="1"/>
    <col min="260" max="260" width="26" style="1" customWidth="1"/>
    <col min="261" max="509" width="11.42578125" style="1"/>
    <col min="510" max="510" width="36.28515625" style="1" customWidth="1"/>
    <col min="511" max="511" width="33.28515625" style="1" bestFit="1" customWidth="1"/>
    <col min="512" max="512" width="19.5703125" style="1" customWidth="1"/>
    <col min="513" max="513" width="14.42578125" style="1" customWidth="1"/>
    <col min="514" max="514" width="20.85546875" style="1" customWidth="1"/>
    <col min="515" max="515" width="9.5703125" style="1" customWidth="1"/>
    <col min="516" max="516" width="26" style="1" customWidth="1"/>
    <col min="517" max="765" width="11.42578125" style="1"/>
    <col min="766" max="766" width="36.28515625" style="1" customWidth="1"/>
    <col min="767" max="767" width="33.28515625" style="1" bestFit="1" customWidth="1"/>
    <col min="768" max="768" width="19.5703125" style="1" customWidth="1"/>
    <col min="769" max="769" width="14.42578125" style="1" customWidth="1"/>
    <col min="770" max="770" width="20.85546875" style="1" customWidth="1"/>
    <col min="771" max="771" width="9.5703125" style="1" customWidth="1"/>
    <col min="772" max="772" width="26" style="1" customWidth="1"/>
    <col min="773" max="1021" width="11.42578125" style="1"/>
    <col min="1022" max="1022" width="36.28515625" style="1" customWidth="1"/>
    <col min="1023" max="1023" width="33.28515625" style="1" bestFit="1" customWidth="1"/>
    <col min="1024" max="1024" width="19.5703125" style="1" customWidth="1"/>
    <col min="1025" max="1025" width="14.42578125" style="1" customWidth="1"/>
    <col min="1026" max="1026" width="20.85546875" style="1" customWidth="1"/>
    <col min="1027" max="1027" width="9.5703125" style="1" customWidth="1"/>
    <col min="1028" max="1028" width="26" style="1" customWidth="1"/>
    <col min="1029" max="1277" width="11.42578125" style="1"/>
    <col min="1278" max="1278" width="36.28515625" style="1" customWidth="1"/>
    <col min="1279" max="1279" width="33.28515625" style="1" bestFit="1" customWidth="1"/>
    <col min="1280" max="1280" width="19.5703125" style="1" customWidth="1"/>
    <col min="1281" max="1281" width="14.42578125" style="1" customWidth="1"/>
    <col min="1282" max="1282" width="20.85546875" style="1" customWidth="1"/>
    <col min="1283" max="1283" width="9.5703125" style="1" customWidth="1"/>
    <col min="1284" max="1284" width="26" style="1" customWidth="1"/>
    <col min="1285" max="1533" width="11.42578125" style="1"/>
    <col min="1534" max="1534" width="36.28515625" style="1" customWidth="1"/>
    <col min="1535" max="1535" width="33.28515625" style="1" bestFit="1" customWidth="1"/>
    <col min="1536" max="1536" width="19.5703125" style="1" customWidth="1"/>
    <col min="1537" max="1537" width="14.42578125" style="1" customWidth="1"/>
    <col min="1538" max="1538" width="20.85546875" style="1" customWidth="1"/>
    <col min="1539" max="1539" width="9.5703125" style="1" customWidth="1"/>
    <col min="1540" max="1540" width="26" style="1" customWidth="1"/>
    <col min="1541" max="1789" width="11.42578125" style="1"/>
    <col min="1790" max="1790" width="36.28515625" style="1" customWidth="1"/>
    <col min="1791" max="1791" width="33.28515625" style="1" bestFit="1" customWidth="1"/>
    <col min="1792" max="1792" width="19.5703125" style="1" customWidth="1"/>
    <col min="1793" max="1793" width="14.42578125" style="1" customWidth="1"/>
    <col min="1794" max="1794" width="20.85546875" style="1" customWidth="1"/>
    <col min="1795" max="1795" width="9.5703125" style="1" customWidth="1"/>
    <col min="1796" max="1796" width="26" style="1" customWidth="1"/>
    <col min="1797" max="2045" width="11.42578125" style="1"/>
    <col min="2046" max="2046" width="36.28515625" style="1" customWidth="1"/>
    <col min="2047" max="2047" width="33.28515625" style="1" bestFit="1" customWidth="1"/>
    <col min="2048" max="2048" width="19.5703125" style="1" customWidth="1"/>
    <col min="2049" max="2049" width="14.42578125" style="1" customWidth="1"/>
    <col min="2050" max="2050" width="20.85546875" style="1" customWidth="1"/>
    <col min="2051" max="2051" width="9.5703125" style="1" customWidth="1"/>
    <col min="2052" max="2052" width="26" style="1" customWidth="1"/>
    <col min="2053" max="2301" width="11.42578125" style="1"/>
    <col min="2302" max="2302" width="36.28515625" style="1" customWidth="1"/>
    <col min="2303" max="2303" width="33.28515625" style="1" bestFit="1" customWidth="1"/>
    <col min="2304" max="2304" width="19.5703125" style="1" customWidth="1"/>
    <col min="2305" max="2305" width="14.42578125" style="1" customWidth="1"/>
    <col min="2306" max="2306" width="20.85546875" style="1" customWidth="1"/>
    <col min="2307" max="2307" width="9.5703125" style="1" customWidth="1"/>
    <col min="2308" max="2308" width="26" style="1" customWidth="1"/>
    <col min="2309" max="2557" width="11.42578125" style="1"/>
    <col min="2558" max="2558" width="36.28515625" style="1" customWidth="1"/>
    <col min="2559" max="2559" width="33.28515625" style="1" bestFit="1" customWidth="1"/>
    <col min="2560" max="2560" width="19.5703125" style="1" customWidth="1"/>
    <col min="2561" max="2561" width="14.42578125" style="1" customWidth="1"/>
    <col min="2562" max="2562" width="20.85546875" style="1" customWidth="1"/>
    <col min="2563" max="2563" width="9.5703125" style="1" customWidth="1"/>
    <col min="2564" max="2564" width="26" style="1" customWidth="1"/>
    <col min="2565" max="2813" width="11.42578125" style="1"/>
    <col min="2814" max="2814" width="36.28515625" style="1" customWidth="1"/>
    <col min="2815" max="2815" width="33.28515625" style="1" bestFit="1" customWidth="1"/>
    <col min="2816" max="2816" width="19.5703125" style="1" customWidth="1"/>
    <col min="2817" max="2817" width="14.42578125" style="1" customWidth="1"/>
    <col min="2818" max="2818" width="20.85546875" style="1" customWidth="1"/>
    <col min="2819" max="2819" width="9.5703125" style="1" customWidth="1"/>
    <col min="2820" max="2820" width="26" style="1" customWidth="1"/>
    <col min="2821" max="3069" width="11.42578125" style="1"/>
    <col min="3070" max="3070" width="36.28515625" style="1" customWidth="1"/>
    <col min="3071" max="3071" width="33.28515625" style="1" bestFit="1" customWidth="1"/>
    <col min="3072" max="3072" width="19.5703125" style="1" customWidth="1"/>
    <col min="3073" max="3073" width="14.42578125" style="1" customWidth="1"/>
    <col min="3074" max="3074" width="20.85546875" style="1" customWidth="1"/>
    <col min="3075" max="3075" width="9.5703125" style="1" customWidth="1"/>
    <col min="3076" max="3076" width="26" style="1" customWidth="1"/>
    <col min="3077" max="3325" width="11.42578125" style="1"/>
    <col min="3326" max="3326" width="36.28515625" style="1" customWidth="1"/>
    <col min="3327" max="3327" width="33.28515625" style="1" bestFit="1" customWidth="1"/>
    <col min="3328" max="3328" width="19.5703125" style="1" customWidth="1"/>
    <col min="3329" max="3329" width="14.42578125" style="1" customWidth="1"/>
    <col min="3330" max="3330" width="20.85546875" style="1" customWidth="1"/>
    <col min="3331" max="3331" width="9.5703125" style="1" customWidth="1"/>
    <col min="3332" max="3332" width="26" style="1" customWidth="1"/>
    <col min="3333" max="3581" width="11.42578125" style="1"/>
    <col min="3582" max="3582" width="36.28515625" style="1" customWidth="1"/>
    <col min="3583" max="3583" width="33.28515625" style="1" bestFit="1" customWidth="1"/>
    <col min="3584" max="3584" width="19.5703125" style="1" customWidth="1"/>
    <col min="3585" max="3585" width="14.42578125" style="1" customWidth="1"/>
    <col min="3586" max="3586" width="20.85546875" style="1" customWidth="1"/>
    <col min="3587" max="3587" width="9.5703125" style="1" customWidth="1"/>
    <col min="3588" max="3588" width="26" style="1" customWidth="1"/>
    <col min="3589" max="3837" width="11.42578125" style="1"/>
    <col min="3838" max="3838" width="36.28515625" style="1" customWidth="1"/>
    <col min="3839" max="3839" width="33.28515625" style="1" bestFit="1" customWidth="1"/>
    <col min="3840" max="3840" width="19.5703125" style="1" customWidth="1"/>
    <col min="3841" max="3841" width="14.42578125" style="1" customWidth="1"/>
    <col min="3842" max="3842" width="20.85546875" style="1" customWidth="1"/>
    <col min="3843" max="3843" width="9.5703125" style="1" customWidth="1"/>
    <col min="3844" max="3844" width="26" style="1" customWidth="1"/>
    <col min="3845" max="4093" width="11.42578125" style="1"/>
    <col min="4094" max="4094" width="36.28515625" style="1" customWidth="1"/>
    <col min="4095" max="4095" width="33.28515625" style="1" bestFit="1" customWidth="1"/>
    <col min="4096" max="4096" width="19.5703125" style="1" customWidth="1"/>
    <col min="4097" max="4097" width="14.42578125" style="1" customWidth="1"/>
    <col min="4098" max="4098" width="20.85546875" style="1" customWidth="1"/>
    <col min="4099" max="4099" width="9.5703125" style="1" customWidth="1"/>
    <col min="4100" max="4100" width="26" style="1" customWidth="1"/>
    <col min="4101" max="4349" width="11.42578125" style="1"/>
    <col min="4350" max="4350" width="36.28515625" style="1" customWidth="1"/>
    <col min="4351" max="4351" width="33.28515625" style="1" bestFit="1" customWidth="1"/>
    <col min="4352" max="4352" width="19.5703125" style="1" customWidth="1"/>
    <col min="4353" max="4353" width="14.42578125" style="1" customWidth="1"/>
    <col min="4354" max="4354" width="20.85546875" style="1" customWidth="1"/>
    <col min="4355" max="4355" width="9.5703125" style="1" customWidth="1"/>
    <col min="4356" max="4356" width="26" style="1" customWidth="1"/>
    <col min="4357" max="4605" width="11.42578125" style="1"/>
    <col min="4606" max="4606" width="36.28515625" style="1" customWidth="1"/>
    <col min="4607" max="4607" width="33.28515625" style="1" bestFit="1" customWidth="1"/>
    <col min="4608" max="4608" width="19.5703125" style="1" customWidth="1"/>
    <col min="4609" max="4609" width="14.42578125" style="1" customWidth="1"/>
    <col min="4610" max="4610" width="20.85546875" style="1" customWidth="1"/>
    <col min="4611" max="4611" width="9.5703125" style="1" customWidth="1"/>
    <col min="4612" max="4612" width="26" style="1" customWidth="1"/>
    <col min="4613" max="4861" width="11.42578125" style="1"/>
    <col min="4862" max="4862" width="36.28515625" style="1" customWidth="1"/>
    <col min="4863" max="4863" width="33.28515625" style="1" bestFit="1" customWidth="1"/>
    <col min="4864" max="4864" width="19.5703125" style="1" customWidth="1"/>
    <col min="4865" max="4865" width="14.42578125" style="1" customWidth="1"/>
    <col min="4866" max="4866" width="20.85546875" style="1" customWidth="1"/>
    <col min="4867" max="4867" width="9.5703125" style="1" customWidth="1"/>
    <col min="4868" max="4868" width="26" style="1" customWidth="1"/>
    <col min="4869" max="5117" width="11.42578125" style="1"/>
    <col min="5118" max="5118" width="36.28515625" style="1" customWidth="1"/>
    <col min="5119" max="5119" width="33.28515625" style="1" bestFit="1" customWidth="1"/>
    <col min="5120" max="5120" width="19.5703125" style="1" customWidth="1"/>
    <col min="5121" max="5121" width="14.42578125" style="1" customWidth="1"/>
    <col min="5122" max="5122" width="20.85546875" style="1" customWidth="1"/>
    <col min="5123" max="5123" width="9.5703125" style="1" customWidth="1"/>
    <col min="5124" max="5124" width="26" style="1" customWidth="1"/>
    <col min="5125" max="5373" width="11.42578125" style="1"/>
    <col min="5374" max="5374" width="36.28515625" style="1" customWidth="1"/>
    <col min="5375" max="5375" width="33.28515625" style="1" bestFit="1" customWidth="1"/>
    <col min="5376" max="5376" width="19.5703125" style="1" customWidth="1"/>
    <col min="5377" max="5377" width="14.42578125" style="1" customWidth="1"/>
    <col min="5378" max="5378" width="20.85546875" style="1" customWidth="1"/>
    <col min="5379" max="5379" width="9.5703125" style="1" customWidth="1"/>
    <col min="5380" max="5380" width="26" style="1" customWidth="1"/>
    <col min="5381" max="5629" width="11.42578125" style="1"/>
    <col min="5630" max="5630" width="36.28515625" style="1" customWidth="1"/>
    <col min="5631" max="5631" width="33.28515625" style="1" bestFit="1" customWidth="1"/>
    <col min="5632" max="5632" width="19.5703125" style="1" customWidth="1"/>
    <col min="5633" max="5633" width="14.42578125" style="1" customWidth="1"/>
    <col min="5634" max="5634" width="20.85546875" style="1" customWidth="1"/>
    <col min="5635" max="5635" width="9.5703125" style="1" customWidth="1"/>
    <col min="5636" max="5636" width="26" style="1" customWidth="1"/>
    <col min="5637" max="5885" width="11.42578125" style="1"/>
    <col min="5886" max="5886" width="36.28515625" style="1" customWidth="1"/>
    <col min="5887" max="5887" width="33.28515625" style="1" bestFit="1" customWidth="1"/>
    <col min="5888" max="5888" width="19.5703125" style="1" customWidth="1"/>
    <col min="5889" max="5889" width="14.42578125" style="1" customWidth="1"/>
    <col min="5890" max="5890" width="20.85546875" style="1" customWidth="1"/>
    <col min="5891" max="5891" width="9.5703125" style="1" customWidth="1"/>
    <col min="5892" max="5892" width="26" style="1" customWidth="1"/>
    <col min="5893" max="6141" width="11.42578125" style="1"/>
    <col min="6142" max="6142" width="36.28515625" style="1" customWidth="1"/>
    <col min="6143" max="6143" width="33.28515625" style="1" bestFit="1" customWidth="1"/>
    <col min="6144" max="6144" width="19.5703125" style="1" customWidth="1"/>
    <col min="6145" max="6145" width="14.42578125" style="1" customWidth="1"/>
    <col min="6146" max="6146" width="20.85546875" style="1" customWidth="1"/>
    <col min="6147" max="6147" width="9.5703125" style="1" customWidth="1"/>
    <col min="6148" max="6148" width="26" style="1" customWidth="1"/>
    <col min="6149" max="6397" width="11.42578125" style="1"/>
    <col min="6398" max="6398" width="36.28515625" style="1" customWidth="1"/>
    <col min="6399" max="6399" width="33.28515625" style="1" bestFit="1" customWidth="1"/>
    <col min="6400" max="6400" width="19.5703125" style="1" customWidth="1"/>
    <col min="6401" max="6401" width="14.42578125" style="1" customWidth="1"/>
    <col min="6402" max="6402" width="20.85546875" style="1" customWidth="1"/>
    <col min="6403" max="6403" width="9.5703125" style="1" customWidth="1"/>
    <col min="6404" max="6404" width="26" style="1" customWidth="1"/>
    <col min="6405" max="6653" width="11.42578125" style="1"/>
    <col min="6654" max="6654" width="36.28515625" style="1" customWidth="1"/>
    <col min="6655" max="6655" width="33.28515625" style="1" bestFit="1" customWidth="1"/>
    <col min="6656" max="6656" width="19.5703125" style="1" customWidth="1"/>
    <col min="6657" max="6657" width="14.42578125" style="1" customWidth="1"/>
    <col min="6658" max="6658" width="20.85546875" style="1" customWidth="1"/>
    <col min="6659" max="6659" width="9.5703125" style="1" customWidth="1"/>
    <col min="6660" max="6660" width="26" style="1" customWidth="1"/>
    <col min="6661" max="6909" width="11.42578125" style="1"/>
    <col min="6910" max="6910" width="36.28515625" style="1" customWidth="1"/>
    <col min="6911" max="6911" width="33.28515625" style="1" bestFit="1" customWidth="1"/>
    <col min="6912" max="6912" width="19.5703125" style="1" customWidth="1"/>
    <col min="6913" max="6913" width="14.42578125" style="1" customWidth="1"/>
    <col min="6914" max="6914" width="20.85546875" style="1" customWidth="1"/>
    <col min="6915" max="6915" width="9.5703125" style="1" customWidth="1"/>
    <col min="6916" max="6916" width="26" style="1" customWidth="1"/>
    <col min="6917" max="7165" width="11.42578125" style="1"/>
    <col min="7166" max="7166" width="36.28515625" style="1" customWidth="1"/>
    <col min="7167" max="7167" width="33.28515625" style="1" bestFit="1" customWidth="1"/>
    <col min="7168" max="7168" width="19.5703125" style="1" customWidth="1"/>
    <col min="7169" max="7169" width="14.42578125" style="1" customWidth="1"/>
    <col min="7170" max="7170" width="20.85546875" style="1" customWidth="1"/>
    <col min="7171" max="7171" width="9.5703125" style="1" customWidth="1"/>
    <col min="7172" max="7172" width="26" style="1" customWidth="1"/>
    <col min="7173" max="7421" width="11.42578125" style="1"/>
    <col min="7422" max="7422" width="36.28515625" style="1" customWidth="1"/>
    <col min="7423" max="7423" width="33.28515625" style="1" bestFit="1" customWidth="1"/>
    <col min="7424" max="7424" width="19.5703125" style="1" customWidth="1"/>
    <col min="7425" max="7425" width="14.42578125" style="1" customWidth="1"/>
    <col min="7426" max="7426" width="20.85546875" style="1" customWidth="1"/>
    <col min="7427" max="7427" width="9.5703125" style="1" customWidth="1"/>
    <col min="7428" max="7428" width="26" style="1" customWidth="1"/>
    <col min="7429" max="7677" width="11.42578125" style="1"/>
    <col min="7678" max="7678" width="36.28515625" style="1" customWidth="1"/>
    <col min="7679" max="7679" width="33.28515625" style="1" bestFit="1" customWidth="1"/>
    <col min="7680" max="7680" width="19.5703125" style="1" customWidth="1"/>
    <col min="7681" max="7681" width="14.42578125" style="1" customWidth="1"/>
    <col min="7682" max="7682" width="20.85546875" style="1" customWidth="1"/>
    <col min="7683" max="7683" width="9.5703125" style="1" customWidth="1"/>
    <col min="7684" max="7684" width="26" style="1" customWidth="1"/>
    <col min="7685" max="7933" width="11.42578125" style="1"/>
    <col min="7934" max="7934" width="36.28515625" style="1" customWidth="1"/>
    <col min="7935" max="7935" width="33.28515625" style="1" bestFit="1" customWidth="1"/>
    <col min="7936" max="7936" width="19.5703125" style="1" customWidth="1"/>
    <col min="7937" max="7937" width="14.42578125" style="1" customWidth="1"/>
    <col min="7938" max="7938" width="20.85546875" style="1" customWidth="1"/>
    <col min="7939" max="7939" width="9.5703125" style="1" customWidth="1"/>
    <col min="7940" max="7940" width="26" style="1" customWidth="1"/>
    <col min="7941" max="8189" width="11.42578125" style="1"/>
    <col min="8190" max="8190" width="36.28515625" style="1" customWidth="1"/>
    <col min="8191" max="8191" width="33.28515625" style="1" bestFit="1" customWidth="1"/>
    <col min="8192" max="8192" width="19.5703125" style="1" customWidth="1"/>
    <col min="8193" max="8193" width="14.42578125" style="1" customWidth="1"/>
    <col min="8194" max="8194" width="20.85546875" style="1" customWidth="1"/>
    <col min="8195" max="8195" width="9.5703125" style="1" customWidth="1"/>
    <col min="8196" max="8196" width="26" style="1" customWidth="1"/>
    <col min="8197" max="8445" width="11.42578125" style="1"/>
    <col min="8446" max="8446" width="36.28515625" style="1" customWidth="1"/>
    <col min="8447" max="8447" width="33.28515625" style="1" bestFit="1" customWidth="1"/>
    <col min="8448" max="8448" width="19.5703125" style="1" customWidth="1"/>
    <col min="8449" max="8449" width="14.42578125" style="1" customWidth="1"/>
    <col min="8450" max="8450" width="20.85546875" style="1" customWidth="1"/>
    <col min="8451" max="8451" width="9.5703125" style="1" customWidth="1"/>
    <col min="8452" max="8452" width="26" style="1" customWidth="1"/>
    <col min="8453" max="8701" width="11.42578125" style="1"/>
    <col min="8702" max="8702" width="36.28515625" style="1" customWidth="1"/>
    <col min="8703" max="8703" width="33.28515625" style="1" bestFit="1" customWidth="1"/>
    <col min="8704" max="8704" width="19.5703125" style="1" customWidth="1"/>
    <col min="8705" max="8705" width="14.42578125" style="1" customWidth="1"/>
    <col min="8706" max="8706" width="20.85546875" style="1" customWidth="1"/>
    <col min="8707" max="8707" width="9.5703125" style="1" customWidth="1"/>
    <col min="8708" max="8708" width="26" style="1" customWidth="1"/>
    <col min="8709" max="8957" width="11.42578125" style="1"/>
    <col min="8958" max="8958" width="36.28515625" style="1" customWidth="1"/>
    <col min="8959" max="8959" width="33.28515625" style="1" bestFit="1" customWidth="1"/>
    <col min="8960" max="8960" width="19.5703125" style="1" customWidth="1"/>
    <col min="8961" max="8961" width="14.42578125" style="1" customWidth="1"/>
    <col min="8962" max="8962" width="20.85546875" style="1" customWidth="1"/>
    <col min="8963" max="8963" width="9.5703125" style="1" customWidth="1"/>
    <col min="8964" max="8964" width="26" style="1" customWidth="1"/>
    <col min="8965" max="9213" width="11.42578125" style="1"/>
    <col min="9214" max="9214" width="36.28515625" style="1" customWidth="1"/>
    <col min="9215" max="9215" width="33.28515625" style="1" bestFit="1" customWidth="1"/>
    <col min="9216" max="9216" width="19.5703125" style="1" customWidth="1"/>
    <col min="9217" max="9217" width="14.42578125" style="1" customWidth="1"/>
    <col min="9218" max="9218" width="20.85546875" style="1" customWidth="1"/>
    <col min="9219" max="9219" width="9.5703125" style="1" customWidth="1"/>
    <col min="9220" max="9220" width="26" style="1" customWidth="1"/>
    <col min="9221" max="9469" width="11.42578125" style="1"/>
    <col min="9470" max="9470" width="36.28515625" style="1" customWidth="1"/>
    <col min="9471" max="9471" width="33.28515625" style="1" bestFit="1" customWidth="1"/>
    <col min="9472" max="9472" width="19.5703125" style="1" customWidth="1"/>
    <col min="9473" max="9473" width="14.42578125" style="1" customWidth="1"/>
    <col min="9474" max="9474" width="20.85546875" style="1" customWidth="1"/>
    <col min="9475" max="9475" width="9.5703125" style="1" customWidth="1"/>
    <col min="9476" max="9476" width="26" style="1" customWidth="1"/>
    <col min="9477" max="9725" width="11.42578125" style="1"/>
    <col min="9726" max="9726" width="36.28515625" style="1" customWidth="1"/>
    <col min="9727" max="9727" width="33.28515625" style="1" bestFit="1" customWidth="1"/>
    <col min="9728" max="9728" width="19.5703125" style="1" customWidth="1"/>
    <col min="9729" max="9729" width="14.42578125" style="1" customWidth="1"/>
    <col min="9730" max="9730" width="20.85546875" style="1" customWidth="1"/>
    <col min="9731" max="9731" width="9.5703125" style="1" customWidth="1"/>
    <col min="9732" max="9732" width="26" style="1" customWidth="1"/>
    <col min="9733" max="9981" width="11.42578125" style="1"/>
    <col min="9982" max="9982" width="36.28515625" style="1" customWidth="1"/>
    <col min="9983" max="9983" width="33.28515625" style="1" bestFit="1" customWidth="1"/>
    <col min="9984" max="9984" width="19.5703125" style="1" customWidth="1"/>
    <col min="9985" max="9985" width="14.42578125" style="1" customWidth="1"/>
    <col min="9986" max="9986" width="20.85546875" style="1" customWidth="1"/>
    <col min="9987" max="9987" width="9.5703125" style="1" customWidth="1"/>
    <col min="9988" max="9988" width="26" style="1" customWidth="1"/>
    <col min="9989" max="10237" width="11.42578125" style="1"/>
    <col min="10238" max="10238" width="36.28515625" style="1" customWidth="1"/>
    <col min="10239" max="10239" width="33.28515625" style="1" bestFit="1" customWidth="1"/>
    <col min="10240" max="10240" width="19.5703125" style="1" customWidth="1"/>
    <col min="10241" max="10241" width="14.42578125" style="1" customWidth="1"/>
    <col min="10242" max="10242" width="20.85546875" style="1" customWidth="1"/>
    <col min="10243" max="10243" width="9.5703125" style="1" customWidth="1"/>
    <col min="10244" max="10244" width="26" style="1" customWidth="1"/>
    <col min="10245" max="10493" width="11.42578125" style="1"/>
    <col min="10494" max="10494" width="36.28515625" style="1" customWidth="1"/>
    <col min="10495" max="10495" width="33.28515625" style="1" bestFit="1" customWidth="1"/>
    <col min="10496" max="10496" width="19.5703125" style="1" customWidth="1"/>
    <col min="10497" max="10497" width="14.42578125" style="1" customWidth="1"/>
    <col min="10498" max="10498" width="20.85546875" style="1" customWidth="1"/>
    <col min="10499" max="10499" width="9.5703125" style="1" customWidth="1"/>
    <col min="10500" max="10500" width="26" style="1" customWidth="1"/>
    <col min="10501" max="10749" width="11.42578125" style="1"/>
    <col min="10750" max="10750" width="36.28515625" style="1" customWidth="1"/>
    <col min="10751" max="10751" width="33.28515625" style="1" bestFit="1" customWidth="1"/>
    <col min="10752" max="10752" width="19.5703125" style="1" customWidth="1"/>
    <col min="10753" max="10753" width="14.42578125" style="1" customWidth="1"/>
    <col min="10754" max="10754" width="20.85546875" style="1" customWidth="1"/>
    <col min="10755" max="10755" width="9.5703125" style="1" customWidth="1"/>
    <col min="10756" max="10756" width="26" style="1" customWidth="1"/>
    <col min="10757" max="11005" width="11.42578125" style="1"/>
    <col min="11006" max="11006" width="36.28515625" style="1" customWidth="1"/>
    <col min="11007" max="11007" width="33.28515625" style="1" bestFit="1" customWidth="1"/>
    <col min="11008" max="11008" width="19.5703125" style="1" customWidth="1"/>
    <col min="11009" max="11009" width="14.42578125" style="1" customWidth="1"/>
    <col min="11010" max="11010" width="20.85546875" style="1" customWidth="1"/>
    <col min="11011" max="11011" width="9.5703125" style="1" customWidth="1"/>
    <col min="11012" max="11012" width="26" style="1" customWidth="1"/>
    <col min="11013" max="11261" width="11.42578125" style="1"/>
    <col min="11262" max="11262" width="36.28515625" style="1" customWidth="1"/>
    <col min="11263" max="11263" width="33.28515625" style="1" bestFit="1" customWidth="1"/>
    <col min="11264" max="11264" width="19.5703125" style="1" customWidth="1"/>
    <col min="11265" max="11265" width="14.42578125" style="1" customWidth="1"/>
    <col min="11266" max="11266" width="20.85546875" style="1" customWidth="1"/>
    <col min="11267" max="11267" width="9.5703125" style="1" customWidth="1"/>
    <col min="11268" max="11268" width="26" style="1" customWidth="1"/>
    <col min="11269" max="11517" width="11.42578125" style="1"/>
    <col min="11518" max="11518" width="36.28515625" style="1" customWidth="1"/>
    <col min="11519" max="11519" width="33.28515625" style="1" bestFit="1" customWidth="1"/>
    <col min="11520" max="11520" width="19.5703125" style="1" customWidth="1"/>
    <col min="11521" max="11521" width="14.42578125" style="1" customWidth="1"/>
    <col min="11522" max="11522" width="20.85546875" style="1" customWidth="1"/>
    <col min="11523" max="11523" width="9.5703125" style="1" customWidth="1"/>
    <col min="11524" max="11524" width="26" style="1" customWidth="1"/>
    <col min="11525" max="11773" width="11.42578125" style="1"/>
    <col min="11774" max="11774" width="36.28515625" style="1" customWidth="1"/>
    <col min="11775" max="11775" width="33.28515625" style="1" bestFit="1" customWidth="1"/>
    <col min="11776" max="11776" width="19.5703125" style="1" customWidth="1"/>
    <col min="11777" max="11777" width="14.42578125" style="1" customWidth="1"/>
    <col min="11778" max="11778" width="20.85546875" style="1" customWidth="1"/>
    <col min="11779" max="11779" width="9.5703125" style="1" customWidth="1"/>
    <col min="11780" max="11780" width="26" style="1" customWidth="1"/>
    <col min="11781" max="12029" width="11.42578125" style="1"/>
    <col min="12030" max="12030" width="36.28515625" style="1" customWidth="1"/>
    <col min="12031" max="12031" width="33.28515625" style="1" bestFit="1" customWidth="1"/>
    <col min="12032" max="12032" width="19.5703125" style="1" customWidth="1"/>
    <col min="12033" max="12033" width="14.42578125" style="1" customWidth="1"/>
    <col min="12034" max="12034" width="20.85546875" style="1" customWidth="1"/>
    <col min="12035" max="12035" width="9.5703125" style="1" customWidth="1"/>
    <col min="12036" max="12036" width="26" style="1" customWidth="1"/>
    <col min="12037" max="12285" width="11.42578125" style="1"/>
    <col min="12286" max="12286" width="36.28515625" style="1" customWidth="1"/>
    <col min="12287" max="12287" width="33.28515625" style="1" bestFit="1" customWidth="1"/>
    <col min="12288" max="12288" width="19.5703125" style="1" customWidth="1"/>
    <col min="12289" max="12289" width="14.42578125" style="1" customWidth="1"/>
    <col min="12290" max="12290" width="20.85546875" style="1" customWidth="1"/>
    <col min="12291" max="12291" width="9.5703125" style="1" customWidth="1"/>
    <col min="12292" max="12292" width="26" style="1" customWidth="1"/>
    <col min="12293" max="12541" width="11.42578125" style="1"/>
    <col min="12542" max="12542" width="36.28515625" style="1" customWidth="1"/>
    <col min="12543" max="12543" width="33.28515625" style="1" bestFit="1" customWidth="1"/>
    <col min="12544" max="12544" width="19.5703125" style="1" customWidth="1"/>
    <col min="12545" max="12545" width="14.42578125" style="1" customWidth="1"/>
    <col min="12546" max="12546" width="20.85546875" style="1" customWidth="1"/>
    <col min="12547" max="12547" width="9.5703125" style="1" customWidth="1"/>
    <col min="12548" max="12548" width="26" style="1" customWidth="1"/>
    <col min="12549" max="12797" width="11.42578125" style="1"/>
    <col min="12798" max="12798" width="36.28515625" style="1" customWidth="1"/>
    <col min="12799" max="12799" width="33.28515625" style="1" bestFit="1" customWidth="1"/>
    <col min="12800" max="12800" width="19.5703125" style="1" customWidth="1"/>
    <col min="12801" max="12801" width="14.42578125" style="1" customWidth="1"/>
    <col min="12802" max="12802" width="20.85546875" style="1" customWidth="1"/>
    <col min="12803" max="12803" width="9.5703125" style="1" customWidth="1"/>
    <col min="12804" max="12804" width="26" style="1" customWidth="1"/>
    <col min="12805" max="13053" width="11.42578125" style="1"/>
    <col min="13054" max="13054" width="36.28515625" style="1" customWidth="1"/>
    <col min="13055" max="13055" width="33.28515625" style="1" bestFit="1" customWidth="1"/>
    <col min="13056" max="13056" width="19.5703125" style="1" customWidth="1"/>
    <col min="13057" max="13057" width="14.42578125" style="1" customWidth="1"/>
    <col min="13058" max="13058" width="20.85546875" style="1" customWidth="1"/>
    <col min="13059" max="13059" width="9.5703125" style="1" customWidth="1"/>
    <col min="13060" max="13060" width="26" style="1" customWidth="1"/>
    <col min="13061" max="13309" width="11.42578125" style="1"/>
    <col min="13310" max="13310" width="36.28515625" style="1" customWidth="1"/>
    <col min="13311" max="13311" width="33.28515625" style="1" bestFit="1" customWidth="1"/>
    <col min="13312" max="13312" width="19.5703125" style="1" customWidth="1"/>
    <col min="13313" max="13313" width="14.42578125" style="1" customWidth="1"/>
    <col min="13314" max="13314" width="20.85546875" style="1" customWidth="1"/>
    <col min="13315" max="13315" width="9.5703125" style="1" customWidth="1"/>
    <col min="13316" max="13316" width="26" style="1" customWidth="1"/>
    <col min="13317" max="13565" width="11.42578125" style="1"/>
    <col min="13566" max="13566" width="36.28515625" style="1" customWidth="1"/>
    <col min="13567" max="13567" width="33.28515625" style="1" bestFit="1" customWidth="1"/>
    <col min="13568" max="13568" width="19.5703125" style="1" customWidth="1"/>
    <col min="13569" max="13569" width="14.42578125" style="1" customWidth="1"/>
    <col min="13570" max="13570" width="20.85546875" style="1" customWidth="1"/>
    <col min="13571" max="13571" width="9.5703125" style="1" customWidth="1"/>
    <col min="13572" max="13572" width="26" style="1" customWidth="1"/>
    <col min="13573" max="13821" width="11.42578125" style="1"/>
    <col min="13822" max="13822" width="36.28515625" style="1" customWidth="1"/>
    <col min="13823" max="13823" width="33.28515625" style="1" bestFit="1" customWidth="1"/>
    <col min="13824" max="13824" width="19.5703125" style="1" customWidth="1"/>
    <col min="13825" max="13825" width="14.42578125" style="1" customWidth="1"/>
    <col min="13826" max="13826" width="20.85546875" style="1" customWidth="1"/>
    <col min="13827" max="13827" width="9.5703125" style="1" customWidth="1"/>
    <col min="13828" max="13828" width="26" style="1" customWidth="1"/>
    <col min="13829" max="14077" width="11.42578125" style="1"/>
    <col min="14078" max="14078" width="36.28515625" style="1" customWidth="1"/>
    <col min="14079" max="14079" width="33.28515625" style="1" bestFit="1" customWidth="1"/>
    <col min="14080" max="14080" width="19.5703125" style="1" customWidth="1"/>
    <col min="14081" max="14081" width="14.42578125" style="1" customWidth="1"/>
    <col min="14082" max="14082" width="20.85546875" style="1" customWidth="1"/>
    <col min="14083" max="14083" width="9.5703125" style="1" customWidth="1"/>
    <col min="14084" max="14084" width="26" style="1" customWidth="1"/>
    <col min="14085" max="14333" width="11.42578125" style="1"/>
    <col min="14334" max="14334" width="36.28515625" style="1" customWidth="1"/>
    <col min="14335" max="14335" width="33.28515625" style="1" bestFit="1" customWidth="1"/>
    <col min="14336" max="14336" width="19.5703125" style="1" customWidth="1"/>
    <col min="14337" max="14337" width="14.42578125" style="1" customWidth="1"/>
    <col min="14338" max="14338" width="20.85546875" style="1" customWidth="1"/>
    <col min="14339" max="14339" width="9.5703125" style="1" customWidth="1"/>
    <col min="14340" max="14340" width="26" style="1" customWidth="1"/>
    <col min="14341" max="14589" width="11.42578125" style="1"/>
    <col min="14590" max="14590" width="36.28515625" style="1" customWidth="1"/>
    <col min="14591" max="14591" width="33.28515625" style="1" bestFit="1" customWidth="1"/>
    <col min="14592" max="14592" width="19.5703125" style="1" customWidth="1"/>
    <col min="14593" max="14593" width="14.42578125" style="1" customWidth="1"/>
    <col min="14594" max="14594" width="20.85546875" style="1" customWidth="1"/>
    <col min="14595" max="14595" width="9.5703125" style="1" customWidth="1"/>
    <col min="14596" max="14596" width="26" style="1" customWidth="1"/>
    <col min="14597" max="14845" width="11.42578125" style="1"/>
    <col min="14846" max="14846" width="36.28515625" style="1" customWidth="1"/>
    <col min="14847" max="14847" width="33.28515625" style="1" bestFit="1" customWidth="1"/>
    <col min="14848" max="14848" width="19.5703125" style="1" customWidth="1"/>
    <col min="14849" max="14849" width="14.42578125" style="1" customWidth="1"/>
    <col min="14850" max="14850" width="20.85546875" style="1" customWidth="1"/>
    <col min="14851" max="14851" width="9.5703125" style="1" customWidth="1"/>
    <col min="14852" max="14852" width="26" style="1" customWidth="1"/>
    <col min="14853" max="15101" width="11.42578125" style="1"/>
    <col min="15102" max="15102" width="36.28515625" style="1" customWidth="1"/>
    <col min="15103" max="15103" width="33.28515625" style="1" bestFit="1" customWidth="1"/>
    <col min="15104" max="15104" width="19.5703125" style="1" customWidth="1"/>
    <col min="15105" max="15105" width="14.42578125" style="1" customWidth="1"/>
    <col min="15106" max="15106" width="20.85546875" style="1" customWidth="1"/>
    <col min="15107" max="15107" width="9.5703125" style="1" customWidth="1"/>
    <col min="15108" max="15108" width="26" style="1" customWidth="1"/>
    <col min="15109" max="15357" width="11.42578125" style="1"/>
    <col min="15358" max="15358" width="36.28515625" style="1" customWidth="1"/>
    <col min="15359" max="15359" width="33.28515625" style="1" bestFit="1" customWidth="1"/>
    <col min="15360" max="15360" width="19.5703125" style="1" customWidth="1"/>
    <col min="15361" max="15361" width="14.42578125" style="1" customWidth="1"/>
    <col min="15362" max="15362" width="20.85546875" style="1" customWidth="1"/>
    <col min="15363" max="15363" width="9.5703125" style="1" customWidth="1"/>
    <col min="15364" max="15364" width="26" style="1" customWidth="1"/>
    <col min="15365" max="15613" width="11.42578125" style="1"/>
    <col min="15614" max="15614" width="36.28515625" style="1" customWidth="1"/>
    <col min="15615" max="15615" width="33.28515625" style="1" bestFit="1" customWidth="1"/>
    <col min="15616" max="15616" width="19.5703125" style="1" customWidth="1"/>
    <col min="15617" max="15617" width="14.42578125" style="1" customWidth="1"/>
    <col min="15618" max="15618" width="20.85546875" style="1" customWidth="1"/>
    <col min="15619" max="15619" width="9.5703125" style="1" customWidth="1"/>
    <col min="15620" max="15620" width="26" style="1" customWidth="1"/>
    <col min="15621" max="15869" width="11.42578125" style="1"/>
    <col min="15870" max="15870" width="36.28515625" style="1" customWidth="1"/>
    <col min="15871" max="15871" width="33.28515625" style="1" bestFit="1" customWidth="1"/>
    <col min="15872" max="15872" width="19.5703125" style="1" customWidth="1"/>
    <col min="15873" max="15873" width="14.42578125" style="1" customWidth="1"/>
    <col min="15874" max="15874" width="20.85546875" style="1" customWidth="1"/>
    <col min="15875" max="15875" width="9.5703125" style="1" customWidth="1"/>
    <col min="15876" max="15876" width="26" style="1" customWidth="1"/>
    <col min="15877" max="16125" width="11.42578125" style="1"/>
    <col min="16126" max="16126" width="36.28515625" style="1" customWidth="1"/>
    <col min="16127" max="16127" width="33.28515625" style="1" bestFit="1" customWidth="1"/>
    <col min="16128" max="16128" width="19.5703125" style="1" customWidth="1"/>
    <col min="16129" max="16129" width="14.42578125" style="1" customWidth="1"/>
    <col min="16130" max="16130" width="20.85546875" style="1" customWidth="1"/>
    <col min="16131" max="16131" width="9.5703125" style="1" customWidth="1"/>
    <col min="16132" max="16132" width="26" style="1" customWidth="1"/>
    <col min="16133" max="16384" width="11.42578125" style="1"/>
  </cols>
  <sheetData>
    <row r="1" spans="1:5" ht="28.5">
      <c r="B1" s="89" t="s">
        <v>160</v>
      </c>
      <c r="C1" s="90"/>
      <c r="D1" s="90"/>
      <c r="E1" s="90"/>
    </row>
    <row r="2" spans="1:5" s="2" customFormat="1" ht="18.75">
      <c r="B2" s="119" t="s">
        <v>2</v>
      </c>
      <c r="C2" s="120"/>
      <c r="D2" s="120"/>
      <c r="E2" s="120"/>
    </row>
    <row r="3" spans="1:5" s="4" customFormat="1" ht="18.75">
      <c r="C3" s="3"/>
      <c r="D3" s="3"/>
      <c r="E3" s="3"/>
    </row>
    <row r="4" spans="1:5" ht="28.5">
      <c r="A4" s="12"/>
      <c r="B4" s="18" t="s">
        <v>161</v>
      </c>
      <c r="C4" s="18" t="s">
        <v>163</v>
      </c>
      <c r="D4" s="55" t="s">
        <v>164</v>
      </c>
      <c r="E4" s="18" t="s">
        <v>165</v>
      </c>
    </row>
    <row r="5" spans="1:5" ht="50.1" customHeight="1">
      <c r="A5" s="12"/>
      <c r="B5" s="60" t="s">
        <v>170</v>
      </c>
      <c r="C5" s="56">
        <f>'DQ ZONES'!$K$78</f>
        <v>0</v>
      </c>
      <c r="D5" s="56">
        <f>C5*20%</f>
        <v>0</v>
      </c>
      <c r="E5" s="56">
        <f>C5+D5</f>
        <v>0</v>
      </c>
    </row>
    <row r="6" spans="1:5" ht="50.1" customHeight="1">
      <c r="A6" s="12"/>
      <c r="B6" s="61" t="s">
        <v>171</v>
      </c>
      <c r="C6" s="56">
        <f>'DQ BÂTIMENTS'!$K$61</f>
        <v>0</v>
      </c>
      <c r="D6" s="56">
        <f t="shared" ref="D6:D7" si="0">C6*20%</f>
        <v>0</v>
      </c>
      <c r="E6" s="56">
        <f t="shared" ref="E6:E7" si="1">C6+D6</f>
        <v>0</v>
      </c>
    </row>
    <row r="7" spans="1:5" ht="50.1" customHeight="1">
      <c r="A7" s="12"/>
      <c r="B7" s="62" t="s">
        <v>162</v>
      </c>
      <c r="C7" s="56">
        <f>'DQ SITES ENVIRONNEMENT'!$K$45</f>
        <v>0</v>
      </c>
      <c r="D7" s="56">
        <f t="shared" si="0"/>
        <v>0</v>
      </c>
      <c r="E7" s="56">
        <f t="shared" si="1"/>
        <v>0</v>
      </c>
    </row>
    <row r="8" spans="1:5" ht="24" customHeight="1">
      <c r="A8" s="12"/>
      <c r="B8" s="10"/>
      <c r="C8" s="58" t="s">
        <v>167</v>
      </c>
      <c r="D8" s="58" t="s">
        <v>168</v>
      </c>
      <c r="E8" s="59" t="s">
        <v>169</v>
      </c>
    </row>
    <row r="9" spans="1:5" ht="50.1" customHeight="1">
      <c r="A9" s="12"/>
      <c r="B9" s="63" t="s">
        <v>166</v>
      </c>
      <c r="C9" s="76">
        <f t="shared" ref="C9:D9" si="2">C5+C6+C7</f>
        <v>0</v>
      </c>
      <c r="D9" s="57">
        <f t="shared" si="2"/>
        <v>0</v>
      </c>
      <c r="E9" s="57">
        <f>E5+E6+E7</f>
        <v>0</v>
      </c>
    </row>
    <row r="10" spans="1:5">
      <c r="A10" s="12"/>
      <c r="B10" s="16"/>
      <c r="C10" s="17"/>
      <c r="D10" s="16"/>
      <c r="E10" s="16"/>
    </row>
    <row r="11" spans="1:5">
      <c r="A11" s="12"/>
      <c r="B11" s="12"/>
      <c r="C11" s="13"/>
      <c r="D11" s="13"/>
      <c r="E11" s="14"/>
    </row>
    <row r="12" spans="1:5" ht="11.25" customHeight="1">
      <c r="A12" s="12"/>
      <c r="B12" s="121"/>
      <c r="C12" s="121"/>
      <c r="D12" s="121"/>
      <c r="E12" s="121"/>
    </row>
    <row r="13" spans="1:5">
      <c r="A13" s="12"/>
      <c r="B13" s="12"/>
      <c r="C13" s="15"/>
      <c r="D13" s="15"/>
      <c r="E13" s="15"/>
    </row>
    <row r="14" spans="1:5">
      <c r="A14" s="12"/>
      <c r="B14" s="12"/>
      <c r="C14" s="12"/>
      <c r="D14" s="12"/>
      <c r="E14" s="12"/>
    </row>
    <row r="15" spans="1:5">
      <c r="A15" s="12"/>
      <c r="B15" s="12"/>
      <c r="C15" s="12"/>
      <c r="D15" s="12"/>
      <c r="E15" s="12"/>
    </row>
    <row r="16" spans="1:5">
      <c r="A16" s="12"/>
      <c r="B16" s="12"/>
      <c r="C16" s="12"/>
      <c r="D16" s="12"/>
      <c r="E16" s="12"/>
    </row>
  </sheetData>
  <sheetProtection algorithmName="SHA-512" hashValue="N8WZVuZOhza2XnEFksvS5c+Fg6ZmECKOEYd8zPSPSe3qZ/sBBiZks10If733u9o6L3urlMp5AfR93TW5lwCesg==" saltValue="yOiYV3F80GmljTX1LhS/Tg==" spinCount="100000" sheet="1" formatCells="0" formatColumns="0" formatRows="0" insertColumns="0" insertRows="0" insertHyperlinks="0" deleteColumns="0" deleteRows="0" sort="0" autoFilter="0" pivotTables="0"/>
  <mergeCells count="3">
    <mergeCell ref="B1:E1"/>
    <mergeCell ref="B2:E2"/>
    <mergeCell ref="B12:E12"/>
  </mergeCells>
  <printOptions horizontalCentered="1" verticalCentered="1"/>
  <pageMargins left="0" right="0" top="0.59055118110236227" bottom="0.98425196850393704" header="0.51181102362204722" footer="0.51181102362204722"/>
  <pageSetup paperSize="9" orientation="landscape" r:id="rId1"/>
  <headerFooter alignWithMargins="0">
    <oddFooter>&amp;CCCBTA - ESPACES VERTS 2022/2023
RECAPITULATIF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11</vt:i4>
      </vt:variant>
    </vt:vector>
  </HeadingPairs>
  <TitlesOfParts>
    <vt:vector size="16" baseType="lpstr">
      <vt:lpstr>Prix Unitaires</vt:lpstr>
      <vt:lpstr>DQ ZONES</vt:lpstr>
      <vt:lpstr>DQ BÂTIMENTS</vt:lpstr>
      <vt:lpstr>DQ SITES ENVIRONNEMENT</vt:lpstr>
      <vt:lpstr>RECAP</vt:lpstr>
      <vt:lpstr>'DQ ZONES'!Impression_des_titres</vt:lpstr>
      <vt:lpstr>'DQ BÂTIMENTS'!Print_Titles</vt:lpstr>
      <vt:lpstr>'DQ SITES ENVIRONNEMENT'!Print_Titles</vt:lpstr>
      <vt:lpstr>'DQ ZONES'!Print_Titles</vt:lpstr>
      <vt:lpstr>'Prix Unitaires'!Print_Titles</vt:lpstr>
      <vt:lpstr>RECAP!Print_Titles</vt:lpstr>
      <vt:lpstr>'DQ BÂTIMENTS'!Zone_d_impression</vt:lpstr>
      <vt:lpstr>'DQ SITES ENVIRONNEMENT'!Zone_d_impression</vt:lpstr>
      <vt:lpstr>'DQ ZONES'!Zone_d_impression</vt:lpstr>
      <vt:lpstr>'Prix Unitaires'!Zone_d_impression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olivo .</dc:creator>
  <cp:lastModifiedBy>François Jolliton</cp:lastModifiedBy>
  <cp:lastPrinted>2021-10-29T13:45:37Z</cp:lastPrinted>
  <dcterms:created xsi:type="dcterms:W3CDTF">2019-01-09T21:40:43Z</dcterms:created>
  <dcterms:modified xsi:type="dcterms:W3CDTF">2021-11-04T08:57:45Z</dcterms:modified>
</cp:coreProperties>
</file>