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192.168.1.230\Affaires BC\17 - Charente Maritime\Chadenac\BC2301- Salle des fêtes\DCE\LOTS\"/>
    </mc:Choice>
  </mc:AlternateContent>
  <xr:revisionPtr revIDLastSave="0" documentId="8_{3CADC0EE-6DDD-450D-9A6E-F1FCB9338ABB}" xr6:coauthVersionLast="47" xr6:coauthVersionMax="47" xr10:uidLastSave="{00000000-0000-0000-0000-000000000000}"/>
  <bookViews>
    <workbookView xWindow="-57720" yWindow="-120" windowWidth="29040" windowHeight="15720" tabRatio="500" xr2:uid="{00000000-000D-0000-FFFF-FFFF00000000}"/>
  </bookViews>
  <sheets>
    <sheet name="LOT 02  Lot Démolition  Gro" sheetId="1" r:id="rId1"/>
  </sheets>
  <definedNames>
    <definedName name="_xlnm.Print_Titles" localSheetId="0">'LOT 02  Lot Démolition  Gro'!$1:$7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3" i="1" l="1"/>
  <c r="M122" i="1"/>
  <c r="M120" i="1"/>
  <c r="M111" i="1"/>
  <c r="M110" i="1"/>
  <c r="M109" i="1"/>
  <c r="M107" i="1"/>
  <c r="M106" i="1"/>
  <c r="M105" i="1"/>
  <c r="M103" i="1"/>
  <c r="M102" i="1"/>
  <c r="M101" i="1"/>
  <c r="M97" i="1"/>
  <c r="M96" i="1"/>
  <c r="M95" i="1"/>
  <c r="M94" i="1"/>
  <c r="M93" i="1"/>
  <c r="M92" i="1"/>
  <c r="M89" i="1"/>
  <c r="M86" i="1"/>
  <c r="M85" i="1"/>
  <c r="M84" i="1"/>
  <c r="M83" i="1"/>
  <c r="M80" i="1"/>
  <c r="M79" i="1"/>
  <c r="M78" i="1"/>
  <c r="M77" i="1"/>
  <c r="M75" i="1"/>
  <c r="M74" i="1"/>
  <c r="M73" i="1"/>
  <c r="M72" i="1"/>
  <c r="M71" i="1"/>
  <c r="M68" i="1"/>
  <c r="M67" i="1"/>
  <c r="M66" i="1"/>
  <c r="M65" i="1"/>
  <c r="M64" i="1"/>
  <c r="M63" i="1"/>
  <c r="M62" i="1"/>
  <c r="M59" i="1"/>
  <c r="M58" i="1"/>
  <c r="M57" i="1"/>
  <c r="M56" i="1"/>
  <c r="M53" i="1"/>
  <c r="M52" i="1"/>
  <c r="M51" i="1"/>
  <c r="M48" i="1"/>
  <c r="M47" i="1"/>
  <c r="M46" i="1"/>
  <c r="M45" i="1"/>
  <c r="M44" i="1"/>
  <c r="M41" i="1"/>
  <c r="M40" i="1"/>
  <c r="M39" i="1"/>
  <c r="M38" i="1"/>
  <c r="M36" i="1"/>
  <c r="M35" i="1"/>
  <c r="M34" i="1"/>
  <c r="M32" i="1"/>
  <c r="M31" i="1"/>
  <c r="M30" i="1"/>
  <c r="M29" i="1"/>
  <c r="M28" i="1"/>
  <c r="M27" i="1"/>
  <c r="M26" i="1"/>
  <c r="M25" i="1"/>
  <c r="M24" i="1"/>
  <c r="M23" i="1"/>
  <c r="M22" i="1"/>
  <c r="M19" i="1"/>
  <c r="M18" i="1"/>
  <c r="M17" i="1"/>
  <c r="M16" i="1"/>
  <c r="M15" i="1"/>
  <c r="M14" i="1"/>
  <c r="M13" i="1"/>
  <c r="M11" i="1"/>
  <c r="M126" i="1" l="1"/>
  <c r="M87" i="1"/>
  <c r="M49" i="1"/>
  <c r="M124" i="1"/>
  <c r="M54" i="1"/>
  <c r="M114" i="1"/>
  <c r="M81" i="1"/>
  <c r="M60" i="1"/>
  <c r="M69" i="1"/>
  <c r="M115" i="1"/>
  <c r="M116" i="1" s="1"/>
  <c r="M98" i="1"/>
  <c r="M112" i="1"/>
  <c r="M125" i="1"/>
  <c r="M127" i="1" s="1"/>
  <c r="M42" i="1"/>
  <c r="M20" i="1"/>
</calcChain>
</file>

<file path=xl/sharedStrings.xml><?xml version="1.0" encoding="utf-8"?>
<sst xmlns="http://schemas.openxmlformats.org/spreadsheetml/2006/main" count="301" uniqueCount="231">
  <si>
    <t>CCTP - Rénovation de la salle des fêtes de Chadenac</t>
  </si>
  <si>
    <t>LOT n°02. Lot Démolition / Gros oeuvre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</si>
  <si>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</si>
  <si>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</si>
  <si>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</si>
  <si>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</si>
  <si>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</si>
  <si>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</si>
  <si>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</si>
  <si>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</si>
  <si>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</si>
  <si>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</si>
  <si>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02.1</t>
  </si>
  <si>
    <t>PRESCRIPTIONS TECHNIQUES GÉNÉRALES</t>
  </si>
  <si>
    <t>02.1.3</t>
  </si>
  <si>
    <t>Installations de chantier, sécurité et de protection de la santé</t>
  </si>
  <si>
    <t>ens</t>
  </si>
  <si>
    <t>02.1.5</t>
  </si>
  <si>
    <t>Études d'exécution, plans d’atelier et de chantier, DOE</t>
  </si>
  <si>
    <t>02.1.5.1</t>
  </si>
  <si>
    <t>Études de béton armé</t>
  </si>
  <si>
    <t>02.1.5.1.1</t>
  </si>
  <si>
    <t>Etudes d'exécution</t>
  </si>
  <si>
    <t>ml</t>
  </si>
  <si>
    <t>02.1.5.1.2</t>
  </si>
  <si>
    <t>PAC et DOE</t>
  </si>
  <si>
    <t>02.1.8</t>
  </si>
  <si>
    <t>Implantation des bâtiments</t>
  </si>
  <si>
    <t>02.1.9</t>
  </si>
  <si>
    <t>Essais</t>
  </si>
  <si>
    <t>02.1.17</t>
  </si>
  <si>
    <t>Constat d'huissier</t>
  </si>
  <si>
    <t>02.1.18</t>
  </si>
  <si>
    <t>Remise en état des abords et ouvrages existants</t>
  </si>
  <si>
    <t>Sous-Total HT de PRESCRIPTIONS TECHNIQUES GÉNÉRALES</t>
  </si>
  <si>
    <t>02.2</t>
  </si>
  <si>
    <t>DÉMOLITIONS</t>
  </si>
  <si>
    <t>02.2.4</t>
  </si>
  <si>
    <t>Dépose et démolitions d'ouvrages</t>
  </si>
  <si>
    <t>02.2.4.2</t>
  </si>
  <si>
    <t>Dépose des cheminées</t>
  </si>
  <si>
    <t>02.2.4.3</t>
  </si>
  <si>
    <t>Déposes complémentaires de vestiges d'installations</t>
  </si>
  <si>
    <t>02.2.4.4</t>
  </si>
  <si>
    <t>Dépose de charpente et couverture</t>
  </si>
  <si>
    <t>02.2.4.5</t>
  </si>
  <si>
    <t>Démolition de cloisons</t>
  </si>
  <si>
    <t>02.2.4.6</t>
  </si>
  <si>
    <t>Dépose des revêtements de sol</t>
  </si>
  <si>
    <t>02.2.4.7</t>
  </si>
  <si>
    <t>Démolition de la scène</t>
  </si>
  <si>
    <t>02.2.4.8</t>
  </si>
  <si>
    <t>Démolition des plafonds</t>
  </si>
  <si>
    <t>02.2.4.9</t>
  </si>
  <si>
    <t>Démolition de dallage</t>
  </si>
  <si>
    <t>02.2.4.10</t>
  </si>
  <si>
    <t>Démolition de bâtiment</t>
  </si>
  <si>
    <t>02.2.5</t>
  </si>
  <si>
    <t>Évacuation des gravois et matériels déposés</t>
  </si>
  <si>
    <t>02.2.6</t>
  </si>
  <si>
    <t>Créations d'ouvertures</t>
  </si>
  <si>
    <t>02.2.6.1</t>
  </si>
  <si>
    <t>Ouverture 1.90m x 3.00 m</t>
  </si>
  <si>
    <t>02.2.6.2</t>
  </si>
  <si>
    <t>Ouverture 1.25m x 2.10 m</t>
  </si>
  <si>
    <t>u</t>
  </si>
  <si>
    <t>02.2.6.3</t>
  </si>
  <si>
    <t>Ouverture de 2.00m x 1.50 m</t>
  </si>
  <si>
    <t>02.2.7</t>
  </si>
  <si>
    <t>Modifications d'ouvertures</t>
  </si>
  <si>
    <t>02.2.7.1</t>
  </si>
  <si>
    <t>Reprise linteaux des ouverture en façade sud</t>
  </si>
  <si>
    <t>02.2.7.2</t>
  </si>
  <si>
    <t>Agrandissement de l'ouverture entre local stockage et grande salle</t>
  </si>
  <si>
    <t>02.2.7.3</t>
  </si>
  <si>
    <t>Agrandissement des ouvertures entre sanitaires et entrée</t>
  </si>
  <si>
    <t>02.2.8</t>
  </si>
  <si>
    <t>Rebouchage d'ouverture</t>
  </si>
  <si>
    <t>Sous-Total HT de DÉMOLITIONS</t>
  </si>
  <si>
    <t>02.3</t>
  </si>
  <si>
    <t>TERRASSEMENTS</t>
  </si>
  <si>
    <t>02.3.2</t>
  </si>
  <si>
    <t>Terrassement masse</t>
  </si>
  <si>
    <t>m²</t>
  </si>
  <si>
    <t>02.3.3</t>
  </si>
  <si>
    <t>Détermitage</t>
  </si>
  <si>
    <t>02.3.4</t>
  </si>
  <si>
    <t>Fouilles en rigoles et en puits</t>
  </si>
  <si>
    <t>m³</t>
  </si>
  <si>
    <t>02.3.5</t>
  </si>
  <si>
    <t>Remblai après exécution des ouvrages et évacuation</t>
  </si>
  <si>
    <t>02.3.6</t>
  </si>
  <si>
    <t>Plateforme cailloux drainants</t>
  </si>
  <si>
    <t>Sous-Total HT de TERRASSEMENTS</t>
  </si>
  <si>
    <t>02.4</t>
  </si>
  <si>
    <t>FONDATIONS</t>
  </si>
  <si>
    <t>02.4.2</t>
  </si>
  <si>
    <t>Semelles filantes et isolées</t>
  </si>
  <si>
    <t>02.4.2.1</t>
  </si>
  <si>
    <t>a) Béton</t>
  </si>
  <si>
    <t>02.4.2.2</t>
  </si>
  <si>
    <t>b) Aciers</t>
  </si>
  <si>
    <t>kg</t>
  </si>
  <si>
    <t>Sous-Total HT de FONDATIONS</t>
  </si>
  <si>
    <t>02.5</t>
  </si>
  <si>
    <t>MURS ET OUVRAGES EN SOUBASSEMENT</t>
  </si>
  <si>
    <t>02.5.1</t>
  </si>
  <si>
    <t>Murs enterrés en agglos pleins</t>
  </si>
  <si>
    <t>02.5.2</t>
  </si>
  <si>
    <t>Enduit sur murs en soubassement</t>
  </si>
  <si>
    <t>02.5.3</t>
  </si>
  <si>
    <t>Étanchéité</t>
  </si>
  <si>
    <t>02.5.4</t>
  </si>
  <si>
    <t>Arase étanche</t>
  </si>
  <si>
    <t>Sous-Total HT de MURS ET OUVRAGES EN SOUBASSEMENT</t>
  </si>
  <si>
    <t>02.6</t>
  </si>
  <si>
    <t>PLANCHER BAS RDC</t>
  </si>
  <si>
    <t>02.6.1</t>
  </si>
  <si>
    <t>Fond de forme</t>
  </si>
  <si>
    <t>02.6.2</t>
  </si>
  <si>
    <t>Rabotage de dallage béton</t>
  </si>
  <si>
    <t>02.6.3</t>
  </si>
  <si>
    <t>Dallage béton</t>
  </si>
  <si>
    <t>02.6.3.1</t>
  </si>
  <si>
    <t>Palier et rampe d'accès entrée</t>
  </si>
  <si>
    <t>02.6.3.2</t>
  </si>
  <si>
    <t>Dalle support de PAC</t>
  </si>
  <si>
    <t>02.6.3.3</t>
  </si>
  <si>
    <t>Dalle local stockage</t>
  </si>
  <si>
    <t>02.6.3.4</t>
  </si>
  <si>
    <t>Dalle sous ancienne scène</t>
  </si>
  <si>
    <t>Sous-Total HT de PLANCHER BAS RDC</t>
  </si>
  <si>
    <t>02.7</t>
  </si>
  <si>
    <t>MURS ET OUVRAGES EN ÉLÉVATION</t>
  </si>
  <si>
    <t>02.7.1</t>
  </si>
  <si>
    <t>Murs en agglomérés</t>
  </si>
  <si>
    <t>02.7.2</t>
  </si>
  <si>
    <t>Chaînages horizontaux</t>
  </si>
  <si>
    <t>02.7.3</t>
  </si>
  <si>
    <t>Chaînages verticaux</t>
  </si>
  <si>
    <t>02.7.4</t>
  </si>
  <si>
    <t>Linteaux</t>
  </si>
  <si>
    <t>02.7.5</t>
  </si>
  <si>
    <t>Sommiers béton</t>
  </si>
  <si>
    <t>02.7.6</t>
  </si>
  <si>
    <t>Corniche</t>
  </si>
  <si>
    <t>02.7.6.1</t>
  </si>
  <si>
    <t>02.7.6.2</t>
  </si>
  <si>
    <t>b) Coffrage</t>
  </si>
  <si>
    <t>02.7.6.3</t>
  </si>
  <si>
    <t>c) Aciers</t>
  </si>
  <si>
    <t>02.7.8</t>
  </si>
  <si>
    <t>Arases</t>
  </si>
  <si>
    <t>Sous-Total HT de MURS ET OUVRAGES EN ÉLÉVATION</t>
  </si>
  <si>
    <t>02.8</t>
  </si>
  <si>
    <t>SEUILS, APPUIS ET OUVRAGES DIVERS</t>
  </si>
  <si>
    <t>02.8.1</t>
  </si>
  <si>
    <t>Seuils</t>
  </si>
  <si>
    <t>02.8.2</t>
  </si>
  <si>
    <t>Appuis</t>
  </si>
  <si>
    <t>02.8.3</t>
  </si>
  <si>
    <t>Percements, Calfeutrements, scellements, rebouchages</t>
  </si>
  <si>
    <t>02.8.4</t>
  </si>
  <si>
    <t>Bandes de dressement</t>
  </si>
  <si>
    <t>Sous-Total HT de SEUILS, APPUIS ET OUVRAGES DIVERS</t>
  </si>
  <si>
    <t>02.9</t>
  </si>
  <si>
    <t>FACADES</t>
  </si>
  <si>
    <t>02.9.1</t>
  </si>
  <si>
    <t>Enduit intérieur</t>
  </si>
  <si>
    <t>02.9.2</t>
  </si>
  <si>
    <t>Enduits extérieurs</t>
  </si>
  <si>
    <t>02.9.2.1</t>
  </si>
  <si>
    <t>Sous enduit - Dégrossi</t>
  </si>
  <si>
    <t>02.9.2.1.1</t>
  </si>
  <si>
    <t>Dégrossi</t>
  </si>
  <si>
    <t>02.9.2.1.2</t>
  </si>
  <si>
    <t>Dressements des tableaux</t>
  </si>
  <si>
    <t>02.9.2.2</t>
  </si>
  <si>
    <t>Enduits extérieurs monocouche sur agglos</t>
  </si>
  <si>
    <t>02.9.2.2.1</t>
  </si>
  <si>
    <t>Enduit monocouche taloché fin sur façade</t>
  </si>
  <si>
    <t>02.9.2.2.2</t>
  </si>
  <si>
    <t>02.9.3</t>
  </si>
  <si>
    <t>Nettoyage pierres sèches</t>
  </si>
  <si>
    <t>Sous-Total HT de FACADES</t>
  </si>
  <si>
    <t>02.10</t>
  </si>
  <si>
    <t>CANALISATIONS INTERIEURES ET EXTERIEURES</t>
  </si>
  <si>
    <t>02.10.1</t>
  </si>
  <si>
    <t>Terrassements</t>
  </si>
  <si>
    <t>02.10.1.1</t>
  </si>
  <si>
    <t>Terrassement en tranchée</t>
  </si>
  <si>
    <t>02.10.1.2</t>
  </si>
  <si>
    <t>Remblai des tranchées</t>
  </si>
  <si>
    <t>02.10.1.3</t>
  </si>
  <si>
    <t>Saignées dans dallage existant</t>
  </si>
  <si>
    <t>02.10.2</t>
  </si>
  <si>
    <t>Réseaux EU-EV</t>
  </si>
  <si>
    <t>02.10.2.1</t>
  </si>
  <si>
    <t>Canalisations EU/EV</t>
  </si>
  <si>
    <t>02.10.2.2</t>
  </si>
  <si>
    <t>Boîtes de branchement et de dérivation EU-EV</t>
  </si>
  <si>
    <t>02.10.2.3</t>
  </si>
  <si>
    <t>Branchement des EU-EV au réseau existant</t>
  </si>
  <si>
    <t>02.10.3</t>
  </si>
  <si>
    <t>Réseau EP</t>
  </si>
  <si>
    <t>02.10.3.1</t>
  </si>
  <si>
    <t>Canalisations EP</t>
  </si>
  <si>
    <t>02.10.3.2</t>
  </si>
  <si>
    <t>Boites de branchement et de dérivation EP</t>
  </si>
  <si>
    <t>02.10.3.3</t>
  </si>
  <si>
    <t>Branchement des EP au réseau existant</t>
  </si>
  <si>
    <t>Sous-Total HT de CANALISATIONS INTERIEURES ET EXTERIEURES</t>
  </si>
  <si>
    <t xml:space="preserve">MONTANT HT </t>
  </si>
  <si>
    <t>MONTANT TVA - 20,00%</t>
  </si>
  <si>
    <t xml:space="preserve">MONTANT TTC </t>
  </si>
  <si>
    <t>OPTIONS</t>
  </si>
  <si>
    <t>02.8.5</t>
  </si>
  <si>
    <t>Caniveau à grille</t>
  </si>
  <si>
    <t>02.9.4</t>
  </si>
  <si>
    <t>Nettoyage des façades existantes</t>
  </si>
  <si>
    <t>02.9.4.1</t>
  </si>
  <si>
    <t>Protections</t>
  </si>
  <si>
    <t>02.9.4.2</t>
  </si>
  <si>
    <t>Nettoyage haute pression</t>
  </si>
  <si>
    <t xml:space="preserve">Total Option </t>
  </si>
  <si>
    <t>TOTAL HT TOUTES OPTIONS</t>
  </si>
  <si>
    <t>TOTAL TVA 20,00 %</t>
  </si>
  <si>
    <t>TOTAL TTC TOUTES OPTIONS</t>
  </si>
  <si>
    <t>Cachet et signature de l'entreprise</t>
  </si>
  <si>
    <t>Bon pour accord</t>
  </si>
  <si>
    <t>Décomposition du Prix Global et Forfaitaire - Phase DCE - 21/02/25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</si>
</sst>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23" x14ac:knownFonts="1">
    <font>
      <sz val="8.25"/>
      <name val="Microsoft Sans Serif"/>
      <family val="2"/>
      <charset val="1"/>
    </font>
    <font>
      <b/>
      <sz val="18"/>
      <name val="Microsoft Sans Serif"/>
      <charset val="1"/>
    </font>
    <font>
      <b/>
      <sz val="18"/>
      <color theme="1"/>
      <name val="Microsoft Sans Serif"/>
      <charset val="1"/>
    </font>
    <font>
      <b/>
      <sz val="14"/>
      <color rgb="FF3E3C3A"/>
      <name val="Microsoft Sans Serif"/>
      <charset val="1"/>
    </font>
    <font>
      <b/>
      <sz val="14"/>
      <color rgb="FF333333"/>
      <name val="Microsoft Sans Serif"/>
      <charset val="1"/>
    </font>
    <font>
      <b/>
      <sz val="12"/>
      <name val="Microsoft Sans Serif"/>
      <charset val="1"/>
    </font>
    <font>
      <b/>
      <sz val="12"/>
      <color theme="1"/>
      <name val="Microsoft Sans Serif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12"/>
      <color rgb="FF000000"/>
      <name val="Microsoft Sans Serif"/>
      <charset val="1"/>
    </font>
    <font>
      <sz val="12"/>
      <color theme="1"/>
      <name val="Calibri"/>
      <charset val="1"/>
    </font>
    <font>
      <b/>
      <u/>
      <sz val="12"/>
      <color theme="1"/>
      <name val="Calibri"/>
      <charset val="1"/>
    </font>
    <font>
      <b/>
      <sz val="12"/>
      <color theme="1"/>
      <name val="Calibri"/>
      <charset val="1"/>
    </font>
    <font>
      <b/>
      <i/>
      <sz val="12"/>
      <color rgb="FF000000"/>
      <name val="Calibri"/>
      <charset val="1"/>
    </font>
    <font>
      <b/>
      <sz val="12"/>
      <name val="Calibri"/>
      <charset val="1"/>
    </font>
    <font>
      <b/>
      <u/>
      <sz val="16"/>
      <name val="Calibri"/>
      <charset val="1"/>
    </font>
    <font>
      <b/>
      <u/>
      <sz val="16"/>
      <color theme="1"/>
      <name val="Calibri"/>
      <charset val="1"/>
    </font>
    <font>
      <sz val="12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</fills>
  <borders count="46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ck">
        <color rgb="FF646464"/>
      </left>
      <right/>
      <top style="thick">
        <color rgb="FF646464"/>
      </top>
      <bottom style="medium">
        <color rgb="FF646464"/>
      </bottom>
      <diagonal/>
    </border>
    <border>
      <left/>
      <right/>
      <top style="thick">
        <color rgb="FF646464"/>
      </top>
      <bottom style="medium">
        <color rgb="FF646464"/>
      </bottom>
      <diagonal/>
    </border>
    <border>
      <left/>
      <right style="thick">
        <color rgb="FF646464"/>
      </right>
      <top style="thick">
        <color rgb="FF646464"/>
      </top>
      <bottom style="medium">
        <color rgb="FF646464"/>
      </bottom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  <border>
      <left/>
      <right/>
      <top/>
      <bottom style="thick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medium">
        <color rgb="FF646464"/>
      </bottom>
      <diagonal/>
    </border>
    <border>
      <left/>
      <right style="thin">
        <color rgb="FFC0C0C0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/>
      <diagonal/>
    </border>
    <border>
      <left style="thin">
        <color rgb="FFC0C0C0"/>
      </left>
      <right/>
      <top style="medium">
        <color rgb="FF646464"/>
      </top>
      <bottom/>
      <diagonal/>
    </border>
    <border>
      <left/>
      <right style="thin">
        <color rgb="FFC0C0C0"/>
      </right>
      <top style="medium">
        <color rgb="FF646464"/>
      </top>
      <bottom/>
      <diagonal/>
    </border>
  </borders>
  <cellStyleXfs count="1">
    <xf numFmtId="0" fontId="0" fillId="0" borderId="0">
      <alignment vertical="top"/>
      <protection locked="0"/>
    </xf>
  </cellStyleXfs>
  <cellXfs count="115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2" borderId="0" xfId="0" applyFont="1" applyFill="1" applyAlignment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10" fillId="4" borderId="0" xfId="0" applyFont="1" applyFill="1" applyAlignment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</xf>
    <xf numFmtId="0" fontId="11" fillId="0" borderId="11" xfId="0" applyFont="1" applyBorder="1" applyAlignment="1">
      <alignment horizontal="right" vertical="center"/>
      <protection locked="0"/>
    </xf>
    <xf numFmtId="0" fontId="11" fillId="0" borderId="11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0" fontId="11" fillId="0" borderId="9" xfId="0" applyFont="1" applyBorder="1" applyAlignment="1">
      <alignment horizontal="left" vertical="center"/>
      <protection locked="0"/>
    </xf>
    <xf numFmtId="49" fontId="11" fillId="0" borderId="9" xfId="0" applyNumberFormat="1" applyFont="1" applyBorder="1" applyAlignment="1" applyProtection="1">
      <alignment vertical="center" wrapText="1"/>
    </xf>
    <xf numFmtId="0" fontId="11" fillId="0" borderId="10" xfId="0" applyFont="1" applyBorder="1" applyAlignment="1" applyProtection="1">
      <alignment vertical="center"/>
    </xf>
    <xf numFmtId="0" fontId="12" fillId="0" borderId="11" xfId="0" applyFont="1" applyBorder="1" applyAlignment="1" applyProtection="1">
      <alignment vertical="center" wrapText="1"/>
    </xf>
    <xf numFmtId="0" fontId="13" fillId="0" borderId="11" xfId="0" applyFont="1" applyBorder="1" applyAlignment="1" applyProtection="1">
      <alignment vertical="center" wrapText="1"/>
    </xf>
    <xf numFmtId="49" fontId="11" fillId="0" borderId="11" xfId="0" applyNumberFormat="1" applyFont="1" applyBorder="1" applyAlignment="1" applyProtection="1">
      <alignment horizontal="center" vertical="center" wrapText="1"/>
    </xf>
    <xf numFmtId="164" fontId="11" fillId="0" borderId="11" xfId="0" applyNumberFormat="1" applyFont="1" applyBorder="1" applyAlignment="1">
      <alignment horizontal="right" vertical="center"/>
      <protection locked="0"/>
    </xf>
    <xf numFmtId="164" fontId="11" fillId="0" borderId="11" xfId="0" applyNumberFormat="1" applyFont="1" applyBorder="1" applyAlignment="1" applyProtection="1">
      <alignment horizontal="right" vertical="center"/>
    </xf>
    <xf numFmtId="3" fontId="11" fillId="0" borderId="11" xfId="0" applyNumberFormat="1" applyFont="1" applyBorder="1" applyAlignment="1" applyProtection="1">
      <alignment horizontal="right" vertical="center"/>
    </xf>
    <xf numFmtId="7" fontId="11" fillId="0" borderId="11" xfId="0" applyNumberFormat="1" applyFont="1" applyBorder="1" applyAlignment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0" fontId="11" fillId="0" borderId="11" xfId="0" applyFont="1" applyBorder="1" applyAlignment="1" applyProtection="1">
      <alignment horizontal="left" vertical="center" wrapText="1" indent="1"/>
    </xf>
    <xf numFmtId="165" fontId="11" fillId="0" borderId="11" xfId="0" applyNumberFormat="1" applyFont="1" applyBorder="1" applyAlignment="1">
      <alignment horizontal="right" vertical="center"/>
      <protection locked="0"/>
    </xf>
    <xf numFmtId="165" fontId="11" fillId="0" borderId="11" xfId="0" applyNumberFormat="1" applyFont="1" applyBorder="1" applyAlignment="1" applyProtection="1">
      <alignment horizontal="right" vertical="center"/>
    </xf>
    <xf numFmtId="4" fontId="11" fillId="0" borderId="11" xfId="0" applyNumberFormat="1" applyFont="1" applyBorder="1" applyAlignment="1">
      <alignment horizontal="right" vertical="center"/>
      <protection locked="0"/>
    </xf>
    <xf numFmtId="4" fontId="11" fillId="0" borderId="11" xfId="0" applyNumberFormat="1" applyFont="1" applyBorder="1" applyAlignment="1" applyProtection="1">
      <alignment horizontal="right" vertical="center"/>
    </xf>
    <xf numFmtId="0" fontId="11" fillId="0" borderId="0" xfId="0" applyFont="1">
      <alignment vertical="top"/>
      <protection locked="0"/>
    </xf>
    <xf numFmtId="7" fontId="13" fillId="5" borderId="15" xfId="0" applyNumberFormat="1" applyFont="1" applyFill="1" applyBorder="1" applyAlignment="1" applyProtection="1">
      <alignment horizontal="right" vertical="center"/>
    </xf>
    <xf numFmtId="0" fontId="14" fillId="5" borderId="0" xfId="0" applyFont="1" applyFill="1" applyAlignment="1">
      <alignment horizontal="left" vertical="center"/>
      <protection locked="0"/>
    </xf>
    <xf numFmtId="3" fontId="11" fillId="0" borderId="11" xfId="0" applyNumberFormat="1" applyFont="1" applyBorder="1" applyAlignment="1">
      <alignment horizontal="right" vertical="center"/>
      <protection locked="0"/>
    </xf>
    <xf numFmtId="0" fontId="13" fillId="0" borderId="0" xfId="0" applyFont="1">
      <alignment vertical="top"/>
      <protection locked="0"/>
    </xf>
    <xf numFmtId="7" fontId="13" fillId="4" borderId="3" xfId="0" applyNumberFormat="1" applyFont="1" applyFill="1" applyBorder="1" applyAlignment="1" applyProtection="1">
      <alignment horizontal="right" vertical="center"/>
    </xf>
    <xf numFmtId="0" fontId="13" fillId="4" borderId="0" xfId="0" applyFont="1" applyFill="1" applyAlignment="1">
      <alignment horizontal="right" vertical="center"/>
      <protection locked="0"/>
    </xf>
    <xf numFmtId="7" fontId="13" fillId="4" borderId="5" xfId="0" applyNumberFormat="1" applyFont="1" applyFill="1" applyBorder="1" applyAlignment="1" applyProtection="1">
      <alignment horizontal="right" vertical="center"/>
    </xf>
    <xf numFmtId="7" fontId="13" fillId="4" borderId="18" xfId="0" applyNumberFormat="1" applyFont="1" applyFill="1" applyBorder="1" applyAlignment="1" applyProtection="1">
      <alignment horizontal="right" vertical="center"/>
    </xf>
    <xf numFmtId="0" fontId="17" fillId="4" borderId="0" xfId="0" applyFont="1" applyFill="1" applyAlignment="1">
      <alignment horizontal="center" vertical="center"/>
      <protection locked="0"/>
    </xf>
    <xf numFmtId="49" fontId="11" fillId="0" borderId="10" xfId="0" applyNumberFormat="1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1" fillId="0" borderId="10" xfId="0" applyFont="1" applyBorder="1" applyAlignment="1" applyProtection="1">
      <alignment horizontal="left" vertical="center" wrapText="1"/>
    </xf>
    <xf numFmtId="7" fontId="11" fillId="0" borderId="24" xfId="0" applyNumberFormat="1" applyFont="1" applyBorder="1" applyAlignment="1" applyProtection="1">
      <alignment horizontal="right" vertical="center"/>
    </xf>
    <xf numFmtId="0" fontId="11" fillId="0" borderId="0" xfId="0" applyFont="1" applyAlignment="1">
      <alignment horizontal="left" vertical="center"/>
      <protection locked="0"/>
    </xf>
    <xf numFmtId="7" fontId="13" fillId="4" borderId="27" xfId="0" applyNumberFormat="1" applyFont="1" applyFill="1" applyBorder="1" applyAlignment="1" applyProtection="1">
      <alignment horizontal="right" vertical="center"/>
    </xf>
    <xf numFmtId="0" fontId="13" fillId="4" borderId="0" xfId="0" applyFont="1" applyFill="1" applyAlignment="1">
      <alignment vertical="center"/>
      <protection locked="0"/>
    </xf>
    <xf numFmtId="7" fontId="13" fillId="4" borderId="29" xfId="0" applyNumberFormat="1" applyFont="1" applyFill="1" applyBorder="1" applyAlignment="1" applyProtection="1">
      <alignment horizontal="right" vertical="center"/>
    </xf>
    <xf numFmtId="7" fontId="13" fillId="4" borderId="32" xfId="0" applyNumberFormat="1" applyFont="1" applyFill="1" applyBorder="1" applyAlignment="1" applyProtection="1">
      <alignment horizontal="right" vertical="center"/>
    </xf>
    <xf numFmtId="49" fontId="20" fillId="0" borderId="0" xfId="0" applyNumberFormat="1" applyFont="1" applyAlignment="1">
      <alignment horizontal="center" vertical="center" wrapText="1"/>
      <protection locked="0"/>
    </xf>
    <xf numFmtId="49" fontId="0" fillId="0" borderId="36" xfId="0" applyNumberFormat="1" applyBorder="1" applyAlignment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21" fillId="0" borderId="37" xfId="0" applyNumberFormat="1" applyFont="1" applyBorder="1" applyAlignment="1">
      <alignment vertical="top" wrapText="1"/>
      <protection locked="0"/>
    </xf>
    <xf numFmtId="49" fontId="0" fillId="0" borderId="0" xfId="0" applyNumberFormat="1" applyAlignment="1">
      <alignment vertical="top" wrapText="1"/>
      <protection locked="0"/>
    </xf>
    <xf numFmtId="49" fontId="0" fillId="0" borderId="37" xfId="0" applyNumberFormat="1" applyBorder="1" applyAlignment="1">
      <alignment vertical="top" wrapText="1"/>
      <protection locked="0"/>
    </xf>
    <xf numFmtId="49" fontId="0" fillId="0" borderId="38" xfId="0" applyNumberFormat="1" applyBorder="1" applyAlignment="1">
      <alignment vertical="top" wrapText="1"/>
      <protection locked="0"/>
    </xf>
    <xf numFmtId="49" fontId="0" fillId="0" borderId="39" xfId="0" applyNumberFormat="1" applyBorder="1" applyAlignment="1">
      <alignment vertical="top" wrapText="1"/>
      <protection locked="0"/>
    </xf>
    <xf numFmtId="49" fontId="0" fillId="0" borderId="40" xfId="0" applyNumberFormat="1" applyBorder="1" applyAlignment="1">
      <alignment vertical="top" wrapText="1"/>
      <protection locked="0"/>
    </xf>
    <xf numFmtId="0" fontId="0" fillId="0" borderId="40" xfId="0" applyBorder="1">
      <alignment vertical="top"/>
      <protection locked="0"/>
    </xf>
    <xf numFmtId="0" fontId="10" fillId="4" borderId="41" xfId="0" applyFont="1" applyFill="1" applyBorder="1" applyAlignment="1">
      <alignment horizontal="center" vertical="center"/>
      <protection locked="0"/>
    </xf>
    <xf numFmtId="0" fontId="10" fillId="4" borderId="42" xfId="0" applyFont="1" applyFill="1" applyBorder="1" applyAlignment="1" applyProtection="1">
      <alignment horizontal="center" vertical="center"/>
    </xf>
    <xf numFmtId="0" fontId="10" fillId="4" borderId="42" xfId="0" applyFont="1" applyFill="1" applyBorder="1" applyAlignment="1">
      <alignment horizontal="center" vertical="center"/>
      <protection locked="0"/>
    </xf>
    <xf numFmtId="0" fontId="6" fillId="0" borderId="7" xfId="0" applyFont="1" applyBorder="1">
      <alignment vertical="top"/>
      <protection locked="0"/>
    </xf>
    <xf numFmtId="0" fontId="10" fillId="4" borderId="8" xfId="0" applyFont="1" applyFill="1" applyBorder="1" applyAlignment="1">
      <alignment horizontal="center" vertical="center"/>
      <protection locked="0"/>
    </xf>
    <xf numFmtId="49" fontId="11" fillId="0" borderId="43" xfId="0" applyNumberFormat="1" applyFont="1" applyBorder="1" applyAlignment="1" applyProtection="1">
      <alignment horizontal="left" vertical="center" wrapText="1"/>
    </xf>
    <xf numFmtId="0" fontId="11" fillId="0" borderId="44" xfId="0" applyFont="1" applyBorder="1" applyAlignment="1" applyProtection="1">
      <alignment horizontal="left" vertical="center"/>
    </xf>
    <xf numFmtId="0" fontId="11" fillId="0" borderId="45" xfId="0" applyFont="1" applyBorder="1" applyAlignment="1" applyProtection="1">
      <alignment horizontal="left" vertical="center" wrapText="1"/>
    </xf>
    <xf numFmtId="0" fontId="11" fillId="0" borderId="45" xfId="0" applyFont="1" applyBorder="1" applyAlignment="1" applyProtection="1">
      <alignment horizontal="center" vertical="center"/>
    </xf>
    <xf numFmtId="0" fontId="11" fillId="0" borderId="45" xfId="0" applyFont="1" applyBorder="1" applyAlignment="1">
      <alignment horizontal="right" vertical="center"/>
      <protection locked="0"/>
    </xf>
    <xf numFmtId="0" fontId="11" fillId="0" borderId="45" xfId="0" applyFont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horizontal="right" vertical="center"/>
    </xf>
    <xf numFmtId="0" fontId="11" fillId="0" borderId="11" xfId="0" applyFont="1" applyBorder="1" applyAlignment="1" applyProtection="1">
      <alignment horizontal="left" vertical="center" wrapText="1" indent="3"/>
    </xf>
    <xf numFmtId="0" fontId="11" fillId="0" borderId="11" xfId="0" applyFont="1" applyBorder="1" applyAlignment="1" applyProtection="1">
      <alignment horizontal="left" vertical="center" wrapText="1" indent="4"/>
    </xf>
    <xf numFmtId="49" fontId="22" fillId="0" borderId="11" xfId="0" applyNumberFormat="1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left" vertical="center" wrapText="1" indent="2"/>
    </xf>
    <xf numFmtId="49" fontId="15" fillId="4" borderId="28" xfId="0" applyNumberFormat="1" applyFont="1" applyFill="1" applyBorder="1" applyAlignment="1" applyProtection="1">
      <alignment vertical="center" wrapText="1"/>
    </xf>
    <xf numFmtId="49" fontId="15" fillId="4" borderId="0" xfId="0" applyNumberFormat="1" applyFont="1" applyFill="1" applyAlignment="1" applyProtection="1">
      <alignment vertical="center" wrapText="1"/>
    </xf>
    <xf numFmtId="49" fontId="15" fillId="4" borderId="30" xfId="0" applyNumberFormat="1" applyFont="1" applyFill="1" applyBorder="1" applyAlignment="1" applyProtection="1">
      <alignment vertical="center" wrapText="1"/>
    </xf>
    <xf numFmtId="49" fontId="15" fillId="4" borderId="31" xfId="0" applyNumberFormat="1" applyFont="1" applyFill="1" applyBorder="1" applyAlignment="1" applyProtection="1">
      <alignment vertical="center" wrapText="1"/>
    </xf>
    <xf numFmtId="49" fontId="19" fillId="0" borderId="34" xfId="0" applyNumberFormat="1" applyFont="1" applyBorder="1" applyAlignment="1">
      <alignment horizontal="center" vertical="center" wrapText="1"/>
      <protection locked="0"/>
    </xf>
    <xf numFmtId="49" fontId="19" fillId="0" borderId="35" xfId="0" applyNumberFormat="1" applyFont="1" applyBorder="1" applyAlignment="1">
      <alignment horizontal="center" vertical="center" wrapText="1"/>
      <protection locked="0"/>
    </xf>
    <xf numFmtId="49" fontId="19" fillId="0" borderId="33" xfId="0" applyNumberFormat="1" applyFont="1" applyBorder="1" applyAlignment="1">
      <alignment horizontal="center" vertical="center" wrapText="1"/>
      <protection locked="0"/>
    </xf>
    <xf numFmtId="49" fontId="15" fillId="4" borderId="4" xfId="0" applyNumberFormat="1" applyFont="1" applyFill="1" applyBorder="1" applyAlignment="1" applyProtection="1">
      <alignment horizontal="right" vertical="center" wrapText="1"/>
    </xf>
    <xf numFmtId="49" fontId="15" fillId="4" borderId="0" xfId="0" applyNumberFormat="1" applyFont="1" applyFill="1" applyAlignment="1" applyProtection="1">
      <alignment horizontal="right" vertical="center" wrapText="1"/>
    </xf>
    <xf numFmtId="49" fontId="15" fillId="4" borderId="16" xfId="0" applyNumberFormat="1" applyFont="1" applyFill="1" applyBorder="1" applyAlignment="1" applyProtection="1">
      <alignment horizontal="right" vertical="center" wrapText="1"/>
    </xf>
    <xf numFmtId="49" fontId="15" fillId="4" borderId="17" xfId="0" applyNumberFormat="1" applyFont="1" applyFill="1" applyBorder="1" applyAlignment="1" applyProtection="1">
      <alignment horizontal="right" vertical="center" wrapText="1"/>
    </xf>
    <xf numFmtId="49" fontId="16" fillId="4" borderId="19" xfId="0" applyNumberFormat="1" applyFont="1" applyFill="1" applyBorder="1" applyAlignment="1" applyProtection="1">
      <alignment horizontal="center" vertical="center" wrapText="1"/>
    </xf>
    <xf numFmtId="49" fontId="16" fillId="4" borderId="20" xfId="0" applyNumberFormat="1" applyFont="1" applyFill="1" applyBorder="1" applyAlignment="1" applyProtection="1">
      <alignment horizontal="center" vertical="center" wrapText="1"/>
    </xf>
    <xf numFmtId="49" fontId="16" fillId="4" borderId="21" xfId="0" applyNumberFormat="1" applyFont="1" applyFill="1" applyBorder="1" applyAlignment="1" applyProtection="1">
      <alignment horizontal="center" vertical="center" wrapText="1"/>
    </xf>
    <xf numFmtId="49" fontId="18" fillId="0" borderId="22" xfId="0" applyNumberFormat="1" applyFont="1" applyBorder="1" applyAlignment="1" applyProtection="1">
      <alignment horizontal="left" vertical="center" wrapText="1" indent="11"/>
    </xf>
    <xf numFmtId="49" fontId="18" fillId="0" borderId="23" xfId="0" applyNumberFormat="1" applyFont="1" applyBorder="1" applyAlignment="1" applyProtection="1">
      <alignment horizontal="left" vertical="center" wrapText="1" indent="11"/>
    </xf>
    <xf numFmtId="49" fontId="15" fillId="4" borderId="25" xfId="0" applyNumberFormat="1" applyFont="1" applyFill="1" applyBorder="1" applyAlignment="1" applyProtection="1">
      <alignment vertical="center" wrapText="1"/>
    </xf>
    <xf numFmtId="49" fontId="15" fillId="4" borderId="26" xfId="0" applyNumberFormat="1" applyFont="1" applyFill="1" applyBorder="1" applyAlignment="1" applyProtection="1">
      <alignment vertical="center" wrapText="1"/>
    </xf>
    <xf numFmtId="49" fontId="14" fillId="5" borderId="12" xfId="0" applyNumberFormat="1" applyFont="1" applyFill="1" applyBorder="1" applyAlignment="1" applyProtection="1">
      <alignment horizontal="left" vertical="center" wrapText="1" indent="11"/>
    </xf>
    <xf numFmtId="49" fontId="14" fillId="5" borderId="13" xfId="0" applyNumberFormat="1" applyFont="1" applyFill="1" applyBorder="1" applyAlignment="1" applyProtection="1">
      <alignment horizontal="left" vertical="center" wrapText="1" indent="11"/>
    </xf>
    <xf numFmtId="49" fontId="14" fillId="5" borderId="14" xfId="0" applyNumberFormat="1" applyFont="1" applyFill="1" applyBorder="1" applyAlignment="1" applyProtection="1">
      <alignment horizontal="left" vertical="center" wrapText="1" indent="11"/>
    </xf>
    <xf numFmtId="49" fontId="15" fillId="4" borderId="1" xfId="0" applyNumberFormat="1" applyFont="1" applyFill="1" applyBorder="1" applyAlignment="1" applyProtection="1">
      <alignment horizontal="right" vertical="center" wrapText="1"/>
    </xf>
    <xf numFmtId="49" fontId="15" fillId="4" borderId="2" xfId="0" applyNumberFormat="1" applyFont="1" applyFill="1" applyBorder="1" applyAlignment="1" applyProtection="1">
      <alignment horizontal="right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8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7" fillId="3" borderId="0" xfId="0" applyFont="1" applyFill="1" applyAlignment="1">
      <alignment vertical="center"/>
      <protection locked="0"/>
    </xf>
    <xf numFmtId="0" fontId="9" fillId="3" borderId="0" xfId="0" applyFont="1" applyFill="1">
      <alignment vertical="top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2"/>
  <sheetViews>
    <sheetView showZeros="0" tabSelected="1" workbookViewId="0">
      <pane ySplit="7" topLeftCell="A96" activePane="bottomLeft" state="frozen"/>
      <selection pane="bottomLeft" activeCell="Q4" sqref="Q4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5" style="1" customWidth="1"/>
    <col min="5" max="5" width="0" hidden="1" customWidth="1"/>
    <col min="6" max="6" width="14.1640625" style="1" customWidth="1"/>
    <col min="7" max="7" width="10.33203125" hidden="1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105" t="s">
        <v>230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7"/>
      <c r="N1" s="2"/>
    </row>
    <row r="2" spans="1:14" ht="15" customHeight="1" x14ac:dyDescent="0.1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10"/>
      <c r="N2" s="3"/>
    </row>
    <row r="3" spans="1:14" ht="7.5" customHeight="1" x14ac:dyDescent="0.15">
      <c r="A3" s="102" t="s">
        <v>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4"/>
      <c r="N3" s="4"/>
    </row>
    <row r="4" spans="1:14" ht="30" customHeight="1" thickBot="1" x14ac:dyDescent="0.2">
      <c r="A4" s="102" t="s">
        <v>0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4"/>
      <c r="N4" s="5"/>
    </row>
    <row r="5" spans="1:14" ht="30" customHeight="1" thickBot="1" x14ac:dyDescent="0.2">
      <c r="A5" s="99" t="s">
        <v>1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1"/>
      <c r="N5" s="6"/>
    </row>
    <row r="6" spans="1:14" ht="37.5" customHeight="1" thickBot="1" x14ac:dyDescent="0.2">
      <c r="A6" s="60" t="s">
        <v>2</v>
      </c>
      <c r="B6" s="61" t="s">
        <v>3</v>
      </c>
      <c r="C6" s="62" t="s">
        <v>4</v>
      </c>
      <c r="D6" s="62" t="s">
        <v>5</v>
      </c>
      <c r="E6" s="63"/>
      <c r="F6" s="62" t="s">
        <v>6</v>
      </c>
      <c r="G6" s="62" t="s">
        <v>7</v>
      </c>
      <c r="H6" s="62" t="s">
        <v>8</v>
      </c>
      <c r="I6" s="62" t="s">
        <v>9</v>
      </c>
      <c r="J6" s="63"/>
      <c r="K6" s="63"/>
      <c r="L6" s="63"/>
      <c r="M6" s="64" t="s">
        <v>10</v>
      </c>
      <c r="N6" s="10" t="s">
        <v>11</v>
      </c>
    </row>
    <row r="7" spans="1:14" ht="7.5" customHeight="1" x14ac:dyDescent="0.15">
      <c r="A7" s="3"/>
      <c r="B7" s="7"/>
      <c r="C7" s="3"/>
      <c r="D7"/>
      <c r="F7"/>
      <c r="H7"/>
      <c r="M7"/>
      <c r="N7" s="3"/>
    </row>
    <row r="8" spans="1:14" ht="11.25" customHeight="1" thickBot="1" x14ac:dyDescent="0.2">
      <c r="A8" s="8"/>
      <c r="B8" s="9"/>
      <c r="C8" s="8"/>
      <c r="D8" s="111"/>
      <c r="E8" s="112"/>
      <c r="F8" s="113"/>
      <c r="G8" s="114"/>
      <c r="H8" s="113"/>
      <c r="I8" s="113"/>
      <c r="J8" s="112"/>
      <c r="K8" s="112"/>
      <c r="L8" s="112"/>
      <c r="M8" s="113"/>
      <c r="N8" s="8"/>
    </row>
    <row r="9" spans="1:14" ht="15.75" x14ac:dyDescent="0.15">
      <c r="A9" s="65"/>
      <c r="B9" s="66"/>
      <c r="C9" s="67"/>
      <c r="D9" s="68"/>
      <c r="E9" s="69"/>
      <c r="F9" s="70"/>
      <c r="G9" s="69"/>
      <c r="H9" s="70"/>
      <c r="I9" s="69"/>
      <c r="J9" s="69"/>
      <c r="K9" s="69"/>
      <c r="L9" s="69"/>
      <c r="M9" s="71"/>
      <c r="N9" s="15"/>
    </row>
    <row r="10" spans="1:14" ht="37.5" customHeight="1" x14ac:dyDescent="0.15">
      <c r="A10" s="16" t="s">
        <v>12</v>
      </c>
      <c r="B10" s="17"/>
      <c r="C10" s="18" t="s">
        <v>13</v>
      </c>
      <c r="D10" s="11"/>
      <c r="E10" s="12"/>
      <c r="F10" s="13"/>
      <c r="G10" s="12"/>
      <c r="H10" s="13"/>
      <c r="I10" s="12"/>
      <c r="J10" s="12"/>
      <c r="K10" s="12"/>
      <c r="L10" s="12"/>
      <c r="M10" s="14"/>
      <c r="N10" s="15"/>
    </row>
    <row r="11" spans="1:14" ht="32.25" customHeight="1" x14ac:dyDescent="0.15">
      <c r="A11" s="16" t="s">
        <v>14</v>
      </c>
      <c r="B11" s="17"/>
      <c r="C11" s="19" t="s">
        <v>15</v>
      </c>
      <c r="D11" s="20" t="s">
        <v>16</v>
      </c>
      <c r="E11" s="21"/>
      <c r="F11" s="23">
        <v>1</v>
      </c>
      <c r="G11" s="21"/>
      <c r="H11" s="23">
        <v>6</v>
      </c>
      <c r="I11" s="24"/>
      <c r="J11" s="21"/>
      <c r="K11" s="24"/>
      <c r="L11" s="24"/>
      <c r="M11" s="25">
        <f>IF(ISNUMBER($K11),IF(ISNUMBER($G11),ROUND($K11*$G11,2),ROUND($K11*$F11,2)),IF(ISNUMBER($G11),ROUND($I11*$G11,2),ROUND($I11*$F11,2)))</f>
        <v>0</v>
      </c>
      <c r="N11" s="15"/>
    </row>
    <row r="12" spans="1:14" ht="32.25" customHeight="1" x14ac:dyDescent="0.15">
      <c r="A12" s="16" t="s">
        <v>17</v>
      </c>
      <c r="B12" s="17"/>
      <c r="C12" s="19" t="s">
        <v>18</v>
      </c>
      <c r="D12" s="11"/>
      <c r="E12" s="12"/>
      <c r="F12" s="23"/>
      <c r="G12" s="12"/>
      <c r="H12" s="13"/>
      <c r="I12" s="12"/>
      <c r="J12" s="12"/>
      <c r="K12" s="12"/>
      <c r="L12" s="12"/>
      <c r="M12" s="14"/>
      <c r="N12" s="15"/>
    </row>
    <row r="13" spans="1:14" ht="22.5" customHeight="1" x14ac:dyDescent="0.15">
      <c r="A13" s="16" t="s">
        <v>19</v>
      </c>
      <c r="B13" s="17"/>
      <c r="C13" s="26" t="s">
        <v>20</v>
      </c>
      <c r="D13" s="20"/>
      <c r="E13" s="27"/>
      <c r="F13" s="23">
        <v>0</v>
      </c>
      <c r="G13" s="27"/>
      <c r="H13" s="23">
        <v>6</v>
      </c>
      <c r="I13" s="24"/>
      <c r="J13" s="21"/>
      <c r="K13" s="24"/>
      <c r="L13" s="24"/>
      <c r="M13" s="25">
        <f t="shared" ref="M13:M19" si="0">IF(ISNUMBER($K13),IF(ISNUMBER($G13),ROUND($K13*$G13,2),ROUND($K13*$F13,2)),IF(ISNUMBER($G13),ROUND($I13*$G13,2),ROUND($I13*$F13,2)))</f>
        <v>0</v>
      </c>
      <c r="N13" s="15"/>
    </row>
    <row r="14" spans="1:14" ht="18.75" customHeight="1" x14ac:dyDescent="0.15">
      <c r="A14" s="16" t="s">
        <v>21</v>
      </c>
      <c r="B14" s="17"/>
      <c r="C14" s="73" t="s">
        <v>22</v>
      </c>
      <c r="D14" s="74" t="s">
        <v>16</v>
      </c>
      <c r="E14" s="29"/>
      <c r="F14" s="23">
        <v>1</v>
      </c>
      <c r="G14" s="29"/>
      <c r="H14" s="23">
        <v>6</v>
      </c>
      <c r="I14" s="24"/>
      <c r="J14" s="21"/>
      <c r="K14" s="24"/>
      <c r="L14" s="24"/>
      <c r="M14" s="25">
        <f t="shared" si="0"/>
        <v>0</v>
      </c>
      <c r="N14" s="15"/>
    </row>
    <row r="15" spans="1:14" ht="18.75" customHeight="1" x14ac:dyDescent="0.15">
      <c r="A15" s="16" t="s">
        <v>24</v>
      </c>
      <c r="B15" s="17"/>
      <c r="C15" s="73" t="s">
        <v>25</v>
      </c>
      <c r="D15" s="20" t="s">
        <v>16</v>
      </c>
      <c r="E15" s="21"/>
      <c r="F15" s="23">
        <v>1</v>
      </c>
      <c r="G15" s="21"/>
      <c r="H15" s="23">
        <v>6</v>
      </c>
      <c r="I15" s="24"/>
      <c r="J15" s="21"/>
      <c r="K15" s="24"/>
      <c r="L15" s="24"/>
      <c r="M15" s="25">
        <f t="shared" si="0"/>
        <v>0</v>
      </c>
      <c r="N15" s="15"/>
    </row>
    <row r="16" spans="1:14" ht="26.25" customHeight="1" x14ac:dyDescent="0.15">
      <c r="A16" s="16" t="s">
        <v>26</v>
      </c>
      <c r="B16" s="17"/>
      <c r="C16" s="19" t="s">
        <v>27</v>
      </c>
      <c r="D16" s="20" t="s">
        <v>16</v>
      </c>
      <c r="E16" s="21"/>
      <c r="F16" s="23">
        <v>1</v>
      </c>
      <c r="G16" s="21"/>
      <c r="H16" s="23">
        <v>6</v>
      </c>
      <c r="I16" s="24"/>
      <c r="J16" s="21"/>
      <c r="K16" s="24"/>
      <c r="L16" s="24"/>
      <c r="M16" s="25">
        <f t="shared" si="0"/>
        <v>0</v>
      </c>
      <c r="N16" s="15"/>
    </row>
    <row r="17" spans="1:14" ht="26.25" customHeight="1" x14ac:dyDescent="0.15">
      <c r="A17" s="16" t="s">
        <v>28</v>
      </c>
      <c r="B17" s="17"/>
      <c r="C17" s="19" t="s">
        <v>29</v>
      </c>
      <c r="D17" s="20" t="s">
        <v>16</v>
      </c>
      <c r="E17" s="21"/>
      <c r="F17" s="23">
        <v>1</v>
      </c>
      <c r="G17" s="21"/>
      <c r="H17" s="23">
        <v>6</v>
      </c>
      <c r="I17" s="24"/>
      <c r="J17" s="21"/>
      <c r="K17" s="24"/>
      <c r="L17" s="24"/>
      <c r="M17" s="25">
        <f t="shared" si="0"/>
        <v>0</v>
      </c>
      <c r="N17" s="15"/>
    </row>
    <row r="18" spans="1:14" ht="26.25" customHeight="1" x14ac:dyDescent="0.15">
      <c r="A18" s="16" t="s">
        <v>30</v>
      </c>
      <c r="B18" s="17"/>
      <c r="C18" s="19" t="s">
        <v>31</v>
      </c>
      <c r="D18" s="20" t="s">
        <v>16</v>
      </c>
      <c r="E18" s="21"/>
      <c r="F18" s="23">
        <v>1</v>
      </c>
      <c r="G18" s="21"/>
      <c r="H18" s="23">
        <v>6</v>
      </c>
      <c r="I18" s="24"/>
      <c r="J18" s="21"/>
      <c r="K18" s="24"/>
      <c r="L18" s="24"/>
      <c r="M18" s="25">
        <f t="shared" si="0"/>
        <v>0</v>
      </c>
      <c r="N18" s="15"/>
    </row>
    <row r="19" spans="1:14" ht="26.25" customHeight="1" x14ac:dyDescent="0.15">
      <c r="A19" s="16" t="s">
        <v>32</v>
      </c>
      <c r="B19" s="17"/>
      <c r="C19" s="19" t="s">
        <v>33</v>
      </c>
      <c r="D19" s="20" t="s">
        <v>16</v>
      </c>
      <c r="E19" s="21"/>
      <c r="F19" s="23">
        <v>1</v>
      </c>
      <c r="G19" s="21"/>
      <c r="H19" s="23">
        <v>6</v>
      </c>
      <c r="I19" s="24"/>
      <c r="J19" s="21"/>
      <c r="K19" s="24"/>
      <c r="L19" s="24"/>
      <c r="M19" s="25">
        <f t="shared" si="0"/>
        <v>0</v>
      </c>
      <c r="N19" s="15"/>
    </row>
    <row r="20" spans="1:14" ht="21.75" customHeight="1" x14ac:dyDescent="0.15">
      <c r="A20" s="94" t="s">
        <v>34</v>
      </c>
      <c r="B20" s="95"/>
      <c r="C20" s="95"/>
      <c r="D20" s="95"/>
      <c r="E20" s="95"/>
      <c r="F20" s="95"/>
      <c r="G20" s="95"/>
      <c r="H20" s="95"/>
      <c r="I20" s="96"/>
      <c r="J20" s="31"/>
      <c r="K20" s="31"/>
      <c r="L20" s="31"/>
      <c r="M20" s="32">
        <f>M$11+SUM(M$13:M$19)</f>
        <v>0</v>
      </c>
      <c r="N20" s="33"/>
    </row>
    <row r="21" spans="1:14" ht="37.5" customHeight="1" x14ac:dyDescent="0.15">
      <c r="A21" s="16" t="s">
        <v>35</v>
      </c>
      <c r="B21" s="17"/>
      <c r="C21" s="18" t="s">
        <v>36</v>
      </c>
      <c r="D21" s="11"/>
      <c r="E21" s="12"/>
      <c r="F21" s="13"/>
      <c r="G21" s="12"/>
      <c r="H21" s="13"/>
      <c r="I21" s="12"/>
      <c r="J21" s="12"/>
      <c r="K21" s="12"/>
      <c r="L21" s="12"/>
      <c r="M21" s="14"/>
      <c r="N21" s="15"/>
    </row>
    <row r="22" spans="1:14" ht="26.25" customHeight="1" x14ac:dyDescent="0.15">
      <c r="A22" s="16" t="s">
        <v>37</v>
      </c>
      <c r="B22" s="17"/>
      <c r="C22" s="19" t="s">
        <v>38</v>
      </c>
      <c r="D22" s="20" t="s">
        <v>16</v>
      </c>
      <c r="E22" s="21"/>
      <c r="F22" s="23">
        <v>1</v>
      </c>
      <c r="G22" s="21"/>
      <c r="H22" s="23">
        <v>6</v>
      </c>
      <c r="I22" s="24"/>
      <c r="J22" s="21"/>
      <c r="K22" s="24"/>
      <c r="L22" s="24"/>
      <c r="M22" s="25">
        <f t="shared" ref="M22:M32" si="1">IF(ISNUMBER($K22),IF(ISNUMBER($G22),ROUND($K22*$G22,2),ROUND($K22*$F22,2)),IF(ISNUMBER($G22),ROUND($I22*$G22,2),ROUND($I22*$F22,2)))</f>
        <v>0</v>
      </c>
      <c r="N22" s="15"/>
    </row>
    <row r="23" spans="1:14" ht="22.5" customHeight="1" x14ac:dyDescent="0.15">
      <c r="A23" s="16" t="s">
        <v>39</v>
      </c>
      <c r="B23" s="17"/>
      <c r="C23" s="26" t="s">
        <v>40</v>
      </c>
      <c r="D23" s="20" t="s">
        <v>16</v>
      </c>
      <c r="E23" s="21"/>
      <c r="F23" s="23">
        <v>1</v>
      </c>
      <c r="G23" s="21"/>
      <c r="H23" s="23">
        <v>6</v>
      </c>
      <c r="I23" s="24"/>
      <c r="J23" s="21"/>
      <c r="K23" s="24"/>
      <c r="L23" s="24"/>
      <c r="M23" s="25">
        <f t="shared" si="1"/>
        <v>0</v>
      </c>
      <c r="N23" s="15"/>
    </row>
    <row r="24" spans="1:14" ht="32.25" customHeight="1" x14ac:dyDescent="0.15">
      <c r="A24" s="16" t="s">
        <v>41</v>
      </c>
      <c r="B24" s="17"/>
      <c r="C24" s="26" t="s">
        <v>42</v>
      </c>
      <c r="D24" s="20" t="s">
        <v>16</v>
      </c>
      <c r="E24" s="21"/>
      <c r="F24" s="23">
        <v>1</v>
      </c>
      <c r="G24" s="21"/>
      <c r="H24" s="23">
        <v>6</v>
      </c>
      <c r="I24" s="24"/>
      <c r="J24" s="21"/>
      <c r="K24" s="24"/>
      <c r="L24" s="24"/>
      <c r="M24" s="25">
        <f t="shared" si="1"/>
        <v>0</v>
      </c>
      <c r="N24" s="15"/>
    </row>
    <row r="25" spans="1:14" ht="22.5" customHeight="1" x14ac:dyDescent="0.15">
      <c r="A25" s="16" t="s">
        <v>43</v>
      </c>
      <c r="B25" s="17"/>
      <c r="C25" s="26" t="s">
        <v>44</v>
      </c>
      <c r="D25" s="20" t="s">
        <v>16</v>
      </c>
      <c r="E25" s="21"/>
      <c r="F25" s="23">
        <v>1</v>
      </c>
      <c r="G25" s="21"/>
      <c r="H25" s="23">
        <v>6</v>
      </c>
      <c r="I25" s="24"/>
      <c r="J25" s="21"/>
      <c r="K25" s="24"/>
      <c r="L25" s="24"/>
      <c r="M25" s="25">
        <f t="shared" si="1"/>
        <v>0</v>
      </c>
      <c r="N25" s="15"/>
    </row>
    <row r="26" spans="1:14" ht="22.5" customHeight="1" x14ac:dyDescent="0.15">
      <c r="A26" s="16" t="s">
        <v>45</v>
      </c>
      <c r="B26" s="17"/>
      <c r="C26" s="26" t="s">
        <v>46</v>
      </c>
      <c r="D26" s="20" t="s">
        <v>16</v>
      </c>
      <c r="E26" s="21"/>
      <c r="F26" s="23">
        <v>1</v>
      </c>
      <c r="G26" s="21"/>
      <c r="H26" s="23">
        <v>6</v>
      </c>
      <c r="I26" s="24"/>
      <c r="J26" s="21"/>
      <c r="K26" s="24"/>
      <c r="L26" s="24"/>
      <c r="M26" s="25">
        <f t="shared" si="1"/>
        <v>0</v>
      </c>
      <c r="N26" s="15"/>
    </row>
    <row r="27" spans="1:14" ht="22.5" customHeight="1" x14ac:dyDescent="0.15">
      <c r="A27" s="16" t="s">
        <v>47</v>
      </c>
      <c r="B27" s="17"/>
      <c r="C27" s="26" t="s">
        <v>48</v>
      </c>
      <c r="D27" s="20" t="s">
        <v>16</v>
      </c>
      <c r="E27" s="21"/>
      <c r="F27" s="23">
        <v>1</v>
      </c>
      <c r="G27" s="21"/>
      <c r="H27" s="23">
        <v>6</v>
      </c>
      <c r="I27" s="24"/>
      <c r="J27" s="21"/>
      <c r="K27" s="24"/>
      <c r="L27" s="24"/>
      <c r="M27" s="25">
        <f t="shared" si="1"/>
        <v>0</v>
      </c>
      <c r="N27" s="15"/>
    </row>
    <row r="28" spans="1:14" ht="22.5" customHeight="1" x14ac:dyDescent="0.15">
      <c r="A28" s="16" t="s">
        <v>49</v>
      </c>
      <c r="B28" s="17"/>
      <c r="C28" s="26" t="s">
        <v>50</v>
      </c>
      <c r="D28" s="20" t="s">
        <v>16</v>
      </c>
      <c r="E28" s="21"/>
      <c r="F28" s="23">
        <v>1</v>
      </c>
      <c r="G28" s="21"/>
      <c r="H28" s="23">
        <v>6</v>
      </c>
      <c r="I28" s="24"/>
      <c r="J28" s="21"/>
      <c r="K28" s="24"/>
      <c r="L28" s="24"/>
      <c r="M28" s="25">
        <f t="shared" si="1"/>
        <v>0</v>
      </c>
      <c r="N28" s="15"/>
    </row>
    <row r="29" spans="1:14" ht="22.5" customHeight="1" x14ac:dyDescent="0.15">
      <c r="A29" s="16" t="s">
        <v>51</v>
      </c>
      <c r="B29" s="17"/>
      <c r="C29" s="26" t="s">
        <v>52</v>
      </c>
      <c r="D29" s="20" t="s">
        <v>16</v>
      </c>
      <c r="E29" s="21"/>
      <c r="F29" s="23">
        <v>1</v>
      </c>
      <c r="G29" s="21"/>
      <c r="H29" s="23">
        <v>6</v>
      </c>
      <c r="I29" s="24"/>
      <c r="J29" s="21"/>
      <c r="K29" s="24"/>
      <c r="L29" s="24"/>
      <c r="M29" s="25">
        <f t="shared" si="1"/>
        <v>0</v>
      </c>
      <c r="N29" s="15"/>
    </row>
    <row r="30" spans="1:14" ht="22.5" customHeight="1" x14ac:dyDescent="0.15">
      <c r="A30" s="16" t="s">
        <v>53</v>
      </c>
      <c r="B30" s="17"/>
      <c r="C30" s="26" t="s">
        <v>54</v>
      </c>
      <c r="D30" s="20" t="s">
        <v>16</v>
      </c>
      <c r="E30" s="21"/>
      <c r="F30" s="23">
        <v>1</v>
      </c>
      <c r="G30" s="21"/>
      <c r="H30" s="23">
        <v>6</v>
      </c>
      <c r="I30" s="24"/>
      <c r="J30" s="21"/>
      <c r="K30" s="24"/>
      <c r="L30" s="24"/>
      <c r="M30" s="25">
        <f t="shared" si="1"/>
        <v>0</v>
      </c>
      <c r="N30" s="15"/>
    </row>
    <row r="31" spans="1:14" ht="22.5" customHeight="1" x14ac:dyDescent="0.15">
      <c r="A31" s="16" t="s">
        <v>55</v>
      </c>
      <c r="B31" s="17"/>
      <c r="C31" s="26" t="s">
        <v>56</v>
      </c>
      <c r="D31" s="20" t="s">
        <v>16</v>
      </c>
      <c r="E31" s="21"/>
      <c r="F31" s="23">
        <v>1</v>
      </c>
      <c r="G31" s="21"/>
      <c r="H31" s="23">
        <v>6</v>
      </c>
      <c r="I31" s="24"/>
      <c r="J31" s="21"/>
      <c r="K31" s="24"/>
      <c r="L31" s="24"/>
      <c r="M31" s="25">
        <f t="shared" si="1"/>
        <v>0</v>
      </c>
      <c r="N31" s="15"/>
    </row>
    <row r="32" spans="1:14" ht="26.25" customHeight="1" x14ac:dyDescent="0.15">
      <c r="A32" s="16" t="s">
        <v>57</v>
      </c>
      <c r="B32" s="17"/>
      <c r="C32" s="19" t="s">
        <v>58</v>
      </c>
      <c r="D32" s="20" t="s">
        <v>16</v>
      </c>
      <c r="E32" s="21"/>
      <c r="F32" s="23">
        <v>1</v>
      </c>
      <c r="G32" s="21"/>
      <c r="H32" s="23">
        <v>6</v>
      </c>
      <c r="I32" s="24"/>
      <c r="J32" s="21"/>
      <c r="K32" s="24"/>
      <c r="L32" s="24"/>
      <c r="M32" s="25">
        <f t="shared" si="1"/>
        <v>0</v>
      </c>
      <c r="N32" s="15"/>
    </row>
    <row r="33" spans="1:14" ht="26.25" customHeight="1" x14ac:dyDescent="0.15">
      <c r="A33" s="16" t="s">
        <v>59</v>
      </c>
      <c r="B33" s="17"/>
      <c r="C33" s="19" t="s">
        <v>60</v>
      </c>
      <c r="D33" s="11"/>
      <c r="E33" s="12"/>
      <c r="F33" s="23"/>
      <c r="G33" s="12"/>
      <c r="H33" s="13"/>
      <c r="I33" s="12"/>
      <c r="J33" s="12"/>
      <c r="K33" s="12"/>
      <c r="L33" s="12"/>
      <c r="M33" s="14"/>
      <c r="N33" s="15"/>
    </row>
    <row r="34" spans="1:14" ht="22.5" customHeight="1" x14ac:dyDescent="0.15">
      <c r="A34" s="16" t="s">
        <v>61</v>
      </c>
      <c r="B34" s="17"/>
      <c r="C34" s="26" t="s">
        <v>62</v>
      </c>
      <c r="D34" s="20" t="s">
        <v>16</v>
      </c>
      <c r="E34" s="21"/>
      <c r="F34" s="23">
        <v>1</v>
      </c>
      <c r="G34" s="21"/>
      <c r="H34" s="23">
        <v>6</v>
      </c>
      <c r="I34" s="24"/>
      <c r="J34" s="21"/>
      <c r="K34" s="24"/>
      <c r="L34" s="24"/>
      <c r="M34" s="25">
        <f t="shared" ref="M34:M36" si="2">IF(ISNUMBER($K34),IF(ISNUMBER($G34),ROUND($K34*$G34,2),ROUND($K34*$F34,2)),IF(ISNUMBER($G34),ROUND($I34*$G34,2),ROUND($I34*$F34,2)))</f>
        <v>0</v>
      </c>
      <c r="N34" s="15"/>
    </row>
    <row r="35" spans="1:14" ht="22.5" customHeight="1" x14ac:dyDescent="0.15">
      <c r="A35" s="16" t="s">
        <v>63</v>
      </c>
      <c r="B35" s="17"/>
      <c r="C35" s="26" t="s">
        <v>64</v>
      </c>
      <c r="D35" s="74" t="s">
        <v>16</v>
      </c>
      <c r="E35" s="34"/>
      <c r="F35" s="23">
        <v>1</v>
      </c>
      <c r="G35" s="34"/>
      <c r="H35" s="23">
        <v>6</v>
      </c>
      <c r="I35" s="24"/>
      <c r="J35" s="21"/>
      <c r="K35" s="24"/>
      <c r="L35" s="24"/>
      <c r="M35" s="25">
        <f t="shared" si="2"/>
        <v>0</v>
      </c>
      <c r="N35" s="15"/>
    </row>
    <row r="36" spans="1:14" ht="22.5" customHeight="1" x14ac:dyDescent="0.15">
      <c r="A36" s="16" t="s">
        <v>66</v>
      </c>
      <c r="B36" s="17"/>
      <c r="C36" s="26" t="s">
        <v>67</v>
      </c>
      <c r="D36" s="20" t="s">
        <v>16</v>
      </c>
      <c r="E36" s="21"/>
      <c r="F36" s="23">
        <v>1</v>
      </c>
      <c r="G36" s="21"/>
      <c r="H36" s="23">
        <v>6</v>
      </c>
      <c r="I36" s="24"/>
      <c r="J36" s="21"/>
      <c r="K36" s="24"/>
      <c r="L36" s="24"/>
      <c r="M36" s="25">
        <f t="shared" si="2"/>
        <v>0</v>
      </c>
      <c r="N36" s="15"/>
    </row>
    <row r="37" spans="1:14" ht="26.25" customHeight="1" x14ac:dyDescent="0.15">
      <c r="A37" s="16" t="s">
        <v>68</v>
      </c>
      <c r="B37" s="17"/>
      <c r="C37" s="19" t="s">
        <v>69</v>
      </c>
      <c r="D37" s="11"/>
      <c r="E37" s="12"/>
      <c r="F37" s="13"/>
      <c r="G37" s="12"/>
      <c r="H37" s="13"/>
      <c r="I37" s="12"/>
      <c r="J37" s="12"/>
      <c r="K37" s="12"/>
      <c r="L37" s="12"/>
      <c r="M37" s="14"/>
      <c r="N37" s="15"/>
    </row>
    <row r="38" spans="1:14" ht="22.5" customHeight="1" x14ac:dyDescent="0.15">
      <c r="A38" s="16" t="s">
        <v>70</v>
      </c>
      <c r="B38" s="17"/>
      <c r="C38" s="26" t="s">
        <v>71</v>
      </c>
      <c r="D38" s="20" t="s">
        <v>16</v>
      </c>
      <c r="E38" s="21"/>
      <c r="F38" s="23">
        <v>2</v>
      </c>
      <c r="G38" s="21"/>
      <c r="H38" s="23">
        <v>6</v>
      </c>
      <c r="I38" s="24"/>
      <c r="J38" s="21"/>
      <c r="K38" s="24"/>
      <c r="L38" s="24"/>
      <c r="M38" s="25">
        <f t="shared" ref="M38:M41" si="3">IF(ISNUMBER($K38),IF(ISNUMBER($G38),ROUND($K38*$G38,2),ROUND($K38*$F38,2)),IF(ISNUMBER($G38),ROUND($I38*$G38,2),ROUND($I38*$F38,2)))</f>
        <v>0</v>
      </c>
      <c r="N38" s="15"/>
    </row>
    <row r="39" spans="1:14" ht="32.25" customHeight="1" x14ac:dyDescent="0.15">
      <c r="A39" s="16" t="s">
        <v>72</v>
      </c>
      <c r="B39" s="17"/>
      <c r="C39" s="26" t="s">
        <v>73</v>
      </c>
      <c r="D39" s="20" t="s">
        <v>16</v>
      </c>
      <c r="E39" s="21"/>
      <c r="F39" s="23">
        <v>1</v>
      </c>
      <c r="G39" s="21"/>
      <c r="H39" s="23">
        <v>6</v>
      </c>
      <c r="I39" s="24"/>
      <c r="J39" s="21"/>
      <c r="K39" s="24"/>
      <c r="L39" s="24"/>
      <c r="M39" s="25">
        <f t="shared" si="3"/>
        <v>0</v>
      </c>
      <c r="N39" s="15"/>
    </row>
    <row r="40" spans="1:14" ht="32.25" customHeight="1" x14ac:dyDescent="0.15">
      <c r="A40" s="16" t="s">
        <v>74</v>
      </c>
      <c r="B40" s="17"/>
      <c r="C40" s="26" t="s">
        <v>75</v>
      </c>
      <c r="D40" s="20" t="s">
        <v>16</v>
      </c>
      <c r="E40" s="21"/>
      <c r="F40" s="23">
        <v>1</v>
      </c>
      <c r="G40" s="21"/>
      <c r="H40" s="23">
        <v>6</v>
      </c>
      <c r="I40" s="24"/>
      <c r="J40" s="21"/>
      <c r="K40" s="24"/>
      <c r="L40" s="24"/>
      <c r="M40" s="25">
        <f t="shared" si="3"/>
        <v>0</v>
      </c>
      <c r="N40" s="15"/>
    </row>
    <row r="41" spans="1:14" ht="26.25" customHeight="1" x14ac:dyDescent="0.15">
      <c r="A41" s="16" t="s">
        <v>76</v>
      </c>
      <c r="B41" s="17"/>
      <c r="C41" s="19" t="s">
        <v>77</v>
      </c>
      <c r="D41" s="20" t="s">
        <v>16</v>
      </c>
      <c r="E41" s="21"/>
      <c r="F41" s="23">
        <v>1</v>
      </c>
      <c r="G41" s="21"/>
      <c r="H41" s="23">
        <v>6</v>
      </c>
      <c r="I41" s="24"/>
      <c r="J41" s="21"/>
      <c r="K41" s="24"/>
      <c r="L41" s="24"/>
      <c r="M41" s="25">
        <f t="shared" si="3"/>
        <v>0</v>
      </c>
      <c r="N41" s="15"/>
    </row>
    <row r="42" spans="1:14" ht="21.75" customHeight="1" x14ac:dyDescent="0.15">
      <c r="A42" s="94" t="s">
        <v>78</v>
      </c>
      <c r="B42" s="95"/>
      <c r="C42" s="95"/>
      <c r="D42" s="95"/>
      <c r="E42" s="95"/>
      <c r="F42" s="95"/>
      <c r="G42" s="95"/>
      <c r="H42" s="95"/>
      <c r="I42" s="96"/>
      <c r="J42" s="31"/>
      <c r="K42" s="31"/>
      <c r="L42" s="31"/>
      <c r="M42" s="32">
        <f>SUM(M$22:M$32)+SUM(M$34:M$36)+SUM(M$38:M$41)</f>
        <v>0</v>
      </c>
      <c r="N42" s="33"/>
    </row>
    <row r="43" spans="1:14" ht="37.5" customHeight="1" x14ac:dyDescent="0.15">
      <c r="A43" s="16" t="s">
        <v>79</v>
      </c>
      <c r="B43" s="17"/>
      <c r="C43" s="18" t="s">
        <v>80</v>
      </c>
      <c r="D43" s="11"/>
      <c r="E43" s="12"/>
      <c r="F43" s="13"/>
      <c r="G43" s="12"/>
      <c r="H43" s="13"/>
      <c r="I43" s="12"/>
      <c r="J43" s="12"/>
      <c r="K43" s="12"/>
      <c r="L43" s="12"/>
      <c r="M43" s="14"/>
      <c r="N43" s="15"/>
    </row>
    <row r="44" spans="1:14" ht="26.25" customHeight="1" x14ac:dyDescent="0.15">
      <c r="A44" s="16" t="s">
        <v>81</v>
      </c>
      <c r="B44" s="17"/>
      <c r="C44" s="19" t="s">
        <v>82</v>
      </c>
      <c r="D44" s="20" t="s">
        <v>83</v>
      </c>
      <c r="E44" s="29"/>
      <c r="F44" s="30">
        <v>43</v>
      </c>
      <c r="G44" s="29"/>
      <c r="H44" s="23">
        <v>6</v>
      </c>
      <c r="I44" s="24"/>
      <c r="J44" s="21"/>
      <c r="K44" s="24"/>
      <c r="L44" s="24"/>
      <c r="M44" s="25">
        <f t="shared" ref="M44:M48" si="4">IF(ISNUMBER($K44),IF(ISNUMBER($G44),ROUND($K44*$G44,2),ROUND($K44*$F44,2)),IF(ISNUMBER($G44),ROUND($I44*$G44,2),ROUND($I44*$F44,2)))</f>
        <v>0</v>
      </c>
      <c r="N44" s="15"/>
    </row>
    <row r="45" spans="1:14" ht="26.25" customHeight="1" x14ac:dyDescent="0.15">
      <c r="A45" s="16" t="s">
        <v>84</v>
      </c>
      <c r="B45" s="17"/>
      <c r="C45" s="19" t="s">
        <v>85</v>
      </c>
      <c r="D45" s="20" t="s">
        <v>83</v>
      </c>
      <c r="E45" s="29"/>
      <c r="F45" s="30">
        <v>17</v>
      </c>
      <c r="G45" s="29"/>
      <c r="H45" s="23">
        <v>6</v>
      </c>
      <c r="I45" s="24"/>
      <c r="J45" s="21"/>
      <c r="K45" s="24"/>
      <c r="L45" s="24"/>
      <c r="M45" s="25">
        <f t="shared" si="4"/>
        <v>0</v>
      </c>
      <c r="N45" s="15"/>
    </row>
    <row r="46" spans="1:14" ht="26.25" customHeight="1" x14ac:dyDescent="0.15">
      <c r="A46" s="16" t="s">
        <v>86</v>
      </c>
      <c r="B46" s="17"/>
      <c r="C46" s="19" t="s">
        <v>87</v>
      </c>
      <c r="D46" s="20" t="s">
        <v>88</v>
      </c>
      <c r="E46" s="21"/>
      <c r="F46" s="22">
        <v>3.95</v>
      </c>
      <c r="G46" s="21"/>
      <c r="H46" s="23">
        <v>6</v>
      </c>
      <c r="I46" s="24"/>
      <c r="J46" s="21"/>
      <c r="K46" s="24"/>
      <c r="L46" s="24"/>
      <c r="M46" s="25">
        <f t="shared" si="4"/>
        <v>0</v>
      </c>
      <c r="N46" s="15"/>
    </row>
    <row r="47" spans="1:14" ht="32.25" customHeight="1" x14ac:dyDescent="0.15">
      <c r="A47" s="16" t="s">
        <v>89</v>
      </c>
      <c r="B47" s="17"/>
      <c r="C47" s="19" t="s">
        <v>90</v>
      </c>
      <c r="D47" s="20" t="s">
        <v>88</v>
      </c>
      <c r="E47" s="21"/>
      <c r="F47" s="22">
        <v>4</v>
      </c>
      <c r="G47" s="21"/>
      <c r="H47" s="23">
        <v>6</v>
      </c>
      <c r="I47" s="24"/>
      <c r="J47" s="21"/>
      <c r="K47" s="24"/>
      <c r="L47" s="24"/>
      <c r="M47" s="25">
        <f t="shared" si="4"/>
        <v>0</v>
      </c>
      <c r="N47" s="15"/>
    </row>
    <row r="48" spans="1:14" ht="26.25" customHeight="1" x14ac:dyDescent="0.15">
      <c r="A48" s="16" t="s">
        <v>91</v>
      </c>
      <c r="B48" s="17"/>
      <c r="C48" s="19" t="s">
        <v>92</v>
      </c>
      <c r="D48" s="20" t="s">
        <v>83</v>
      </c>
      <c r="E48" s="29"/>
      <c r="F48" s="30">
        <v>16.2</v>
      </c>
      <c r="G48" s="29"/>
      <c r="H48" s="23">
        <v>6</v>
      </c>
      <c r="I48" s="24"/>
      <c r="J48" s="21"/>
      <c r="K48" s="24"/>
      <c r="L48" s="24"/>
      <c r="M48" s="25">
        <f t="shared" si="4"/>
        <v>0</v>
      </c>
      <c r="N48" s="15"/>
    </row>
    <row r="49" spans="1:14" ht="21.75" customHeight="1" x14ac:dyDescent="0.15">
      <c r="A49" s="94" t="s">
        <v>93</v>
      </c>
      <c r="B49" s="95"/>
      <c r="C49" s="95"/>
      <c r="D49" s="95"/>
      <c r="E49" s="95"/>
      <c r="F49" s="95"/>
      <c r="G49" s="95"/>
      <c r="H49" s="95"/>
      <c r="I49" s="96"/>
      <c r="J49" s="31"/>
      <c r="K49" s="31"/>
      <c r="L49" s="31"/>
      <c r="M49" s="32">
        <f>SUM(M$44:M$48)</f>
        <v>0</v>
      </c>
      <c r="N49" s="33"/>
    </row>
    <row r="50" spans="1:14" ht="37.5" customHeight="1" x14ac:dyDescent="0.15">
      <c r="A50" s="16" t="s">
        <v>94</v>
      </c>
      <c r="B50" s="17"/>
      <c r="C50" s="18" t="s">
        <v>95</v>
      </c>
      <c r="D50" s="11"/>
      <c r="E50" s="12"/>
      <c r="F50" s="13"/>
      <c r="G50" s="12"/>
      <c r="H50" s="13"/>
      <c r="I50" s="12"/>
      <c r="J50" s="12"/>
      <c r="K50" s="12"/>
      <c r="L50" s="12"/>
      <c r="M50" s="14"/>
      <c r="N50" s="15"/>
    </row>
    <row r="51" spans="1:14" ht="26.25" customHeight="1" x14ac:dyDescent="0.15">
      <c r="A51" s="16" t="s">
        <v>96</v>
      </c>
      <c r="B51" s="17"/>
      <c r="C51" s="19" t="s">
        <v>97</v>
      </c>
      <c r="D51" s="20"/>
      <c r="E51" s="27"/>
      <c r="F51" s="28">
        <v>0</v>
      </c>
      <c r="G51" s="27"/>
      <c r="H51" s="23">
        <v>6</v>
      </c>
      <c r="I51" s="24"/>
      <c r="J51" s="21"/>
      <c r="K51" s="24"/>
      <c r="L51" s="24"/>
      <c r="M51" s="25">
        <f t="shared" ref="M51:M53" si="5">IF(ISNUMBER($K51),IF(ISNUMBER($G51),ROUND($K51*$G51,2),ROUND($K51*$F51,2)),IF(ISNUMBER($G51),ROUND($I51*$G51,2),ROUND($I51*$F51,2)))</f>
        <v>0</v>
      </c>
      <c r="N51" s="15"/>
    </row>
    <row r="52" spans="1:14" ht="22.5" customHeight="1" x14ac:dyDescent="0.15">
      <c r="A52" s="16" t="s">
        <v>98</v>
      </c>
      <c r="B52" s="17"/>
      <c r="C52" s="26" t="s">
        <v>99</v>
      </c>
      <c r="D52" s="20" t="s">
        <v>88</v>
      </c>
      <c r="E52" s="21"/>
      <c r="F52" s="22">
        <v>2.4580000000000002</v>
      </c>
      <c r="G52" s="21"/>
      <c r="H52" s="23">
        <v>6</v>
      </c>
      <c r="I52" s="24"/>
      <c r="J52" s="21"/>
      <c r="K52" s="24"/>
      <c r="L52" s="24"/>
      <c r="M52" s="25">
        <f t="shared" si="5"/>
        <v>0</v>
      </c>
      <c r="N52" s="15"/>
    </row>
    <row r="53" spans="1:14" ht="22.5" customHeight="1" x14ac:dyDescent="0.15">
      <c r="A53" s="16" t="s">
        <v>100</v>
      </c>
      <c r="B53" s="17"/>
      <c r="C53" s="26" t="s">
        <v>101</v>
      </c>
      <c r="D53" s="20" t="s">
        <v>102</v>
      </c>
      <c r="E53" s="34"/>
      <c r="F53" s="23">
        <v>200</v>
      </c>
      <c r="G53" s="34"/>
      <c r="H53" s="23">
        <v>6</v>
      </c>
      <c r="I53" s="24"/>
      <c r="J53" s="21"/>
      <c r="K53" s="24"/>
      <c r="L53" s="24"/>
      <c r="M53" s="25">
        <f t="shared" si="5"/>
        <v>0</v>
      </c>
      <c r="N53" s="15"/>
    </row>
    <row r="54" spans="1:14" ht="21.75" customHeight="1" x14ac:dyDescent="0.15">
      <c r="A54" s="94" t="s">
        <v>103</v>
      </c>
      <c r="B54" s="95"/>
      <c r="C54" s="95"/>
      <c r="D54" s="95"/>
      <c r="E54" s="95"/>
      <c r="F54" s="95"/>
      <c r="G54" s="95"/>
      <c r="H54" s="95"/>
      <c r="I54" s="96"/>
      <c r="J54" s="31"/>
      <c r="K54" s="31"/>
      <c r="L54" s="31"/>
      <c r="M54" s="32">
        <f>SUM(M$51:M$53)</f>
        <v>0</v>
      </c>
      <c r="N54" s="33"/>
    </row>
    <row r="55" spans="1:14" ht="37.5" customHeight="1" x14ac:dyDescent="0.15">
      <c r="A55" s="16" t="s">
        <v>104</v>
      </c>
      <c r="B55" s="17"/>
      <c r="C55" s="18" t="s">
        <v>105</v>
      </c>
      <c r="D55" s="11"/>
      <c r="E55" s="12"/>
      <c r="F55" s="13"/>
      <c r="G55" s="12"/>
      <c r="H55" s="13"/>
      <c r="I55" s="12"/>
      <c r="J55" s="12"/>
      <c r="K55" s="12"/>
      <c r="L55" s="12"/>
      <c r="M55" s="14"/>
      <c r="N55" s="15"/>
    </row>
    <row r="56" spans="1:14" ht="26.25" customHeight="1" x14ac:dyDescent="0.15">
      <c r="A56" s="16" t="s">
        <v>106</v>
      </c>
      <c r="B56" s="17"/>
      <c r="C56" s="19" t="s">
        <v>107</v>
      </c>
      <c r="D56" s="20" t="s">
        <v>83</v>
      </c>
      <c r="E56" s="29"/>
      <c r="F56" s="30">
        <v>6.64</v>
      </c>
      <c r="G56" s="29"/>
      <c r="H56" s="23">
        <v>6</v>
      </c>
      <c r="I56" s="24"/>
      <c r="J56" s="21"/>
      <c r="K56" s="24"/>
      <c r="L56" s="24"/>
      <c r="M56" s="25">
        <f t="shared" ref="M56:M59" si="6">IF(ISNUMBER($K56),IF(ISNUMBER($G56),ROUND($K56*$G56,2),ROUND($K56*$F56,2)),IF(ISNUMBER($G56),ROUND($I56*$G56,2),ROUND($I56*$F56,2)))</f>
        <v>0</v>
      </c>
      <c r="N56" s="15"/>
    </row>
    <row r="57" spans="1:14" ht="26.25" customHeight="1" x14ac:dyDescent="0.15">
      <c r="A57" s="16" t="s">
        <v>108</v>
      </c>
      <c r="B57" s="17"/>
      <c r="C57" s="19" t="s">
        <v>109</v>
      </c>
      <c r="D57" s="20" t="s">
        <v>83</v>
      </c>
      <c r="E57" s="29"/>
      <c r="F57" s="30">
        <v>3.4</v>
      </c>
      <c r="G57" s="29"/>
      <c r="H57" s="23">
        <v>6</v>
      </c>
      <c r="I57" s="24"/>
      <c r="J57" s="21"/>
      <c r="K57" s="24"/>
      <c r="L57" s="24"/>
      <c r="M57" s="25">
        <f t="shared" si="6"/>
        <v>0</v>
      </c>
      <c r="N57" s="15"/>
    </row>
    <row r="58" spans="1:14" ht="26.25" customHeight="1" x14ac:dyDescent="0.15">
      <c r="A58" s="16" t="s">
        <v>110</v>
      </c>
      <c r="B58" s="17"/>
      <c r="C58" s="19" t="s">
        <v>111</v>
      </c>
      <c r="D58" s="20" t="s">
        <v>83</v>
      </c>
      <c r="E58" s="29"/>
      <c r="F58" s="30">
        <v>3.5</v>
      </c>
      <c r="G58" s="29"/>
      <c r="H58" s="23">
        <v>6</v>
      </c>
      <c r="I58" s="24"/>
      <c r="J58" s="21"/>
      <c r="K58" s="24"/>
      <c r="L58" s="24"/>
      <c r="M58" s="25">
        <f t="shared" si="6"/>
        <v>0</v>
      </c>
      <c r="N58" s="15"/>
    </row>
    <row r="59" spans="1:14" ht="26.25" customHeight="1" x14ac:dyDescent="0.15">
      <c r="A59" s="16" t="s">
        <v>112</v>
      </c>
      <c r="B59" s="17"/>
      <c r="C59" s="19" t="s">
        <v>113</v>
      </c>
      <c r="D59" s="20" t="s">
        <v>23</v>
      </c>
      <c r="E59" s="29"/>
      <c r="F59" s="30">
        <v>8.5</v>
      </c>
      <c r="G59" s="29"/>
      <c r="H59" s="23">
        <v>6</v>
      </c>
      <c r="I59" s="24"/>
      <c r="J59" s="21"/>
      <c r="K59" s="24"/>
      <c r="L59" s="24"/>
      <c r="M59" s="25">
        <f t="shared" si="6"/>
        <v>0</v>
      </c>
      <c r="N59" s="15"/>
    </row>
    <row r="60" spans="1:14" ht="21.75" customHeight="1" x14ac:dyDescent="0.15">
      <c r="A60" s="94" t="s">
        <v>114</v>
      </c>
      <c r="B60" s="95"/>
      <c r="C60" s="95"/>
      <c r="D60" s="95"/>
      <c r="E60" s="95"/>
      <c r="F60" s="95"/>
      <c r="G60" s="95"/>
      <c r="H60" s="95"/>
      <c r="I60" s="96"/>
      <c r="J60" s="31"/>
      <c r="K60" s="31"/>
      <c r="L60" s="31"/>
      <c r="M60" s="32">
        <f>SUM(M$56:M$59)</f>
        <v>0</v>
      </c>
      <c r="N60" s="33"/>
    </row>
    <row r="61" spans="1:14" ht="37.5" customHeight="1" x14ac:dyDescent="0.15">
      <c r="A61" s="16" t="s">
        <v>115</v>
      </c>
      <c r="B61" s="17"/>
      <c r="C61" s="18" t="s">
        <v>116</v>
      </c>
      <c r="D61" s="11"/>
      <c r="E61" s="12"/>
      <c r="F61" s="13"/>
      <c r="G61" s="12"/>
      <c r="H61" s="13"/>
      <c r="I61" s="12"/>
      <c r="J61" s="12"/>
      <c r="K61" s="12"/>
      <c r="L61" s="12"/>
      <c r="M61" s="14"/>
      <c r="N61" s="15"/>
    </row>
    <row r="62" spans="1:14" ht="26.25" customHeight="1" x14ac:dyDescent="0.15">
      <c r="A62" s="16" t="s">
        <v>117</v>
      </c>
      <c r="B62" s="17"/>
      <c r="C62" s="19" t="s">
        <v>118</v>
      </c>
      <c r="D62" s="20" t="s">
        <v>83</v>
      </c>
      <c r="E62" s="29"/>
      <c r="F62" s="30">
        <v>43</v>
      </c>
      <c r="G62" s="29"/>
      <c r="H62" s="23">
        <v>6</v>
      </c>
      <c r="I62" s="24"/>
      <c r="J62" s="21"/>
      <c r="K62" s="24"/>
      <c r="L62" s="24"/>
      <c r="M62" s="25">
        <f t="shared" ref="M62:M68" si="7">IF(ISNUMBER($K62),IF(ISNUMBER($G62),ROUND($K62*$G62,2),ROUND($K62*$F62,2)),IF(ISNUMBER($G62),ROUND($I62*$G62,2),ROUND($I62*$F62,2)))</f>
        <v>0</v>
      </c>
      <c r="N62" s="15"/>
    </row>
    <row r="63" spans="1:14" ht="26.25" customHeight="1" x14ac:dyDescent="0.15">
      <c r="A63" s="16" t="s">
        <v>119</v>
      </c>
      <c r="B63" s="17"/>
      <c r="C63" s="19" t="s">
        <v>120</v>
      </c>
      <c r="D63" s="20" t="s">
        <v>83</v>
      </c>
      <c r="E63" s="29"/>
      <c r="F63" s="30">
        <v>25</v>
      </c>
      <c r="G63" s="29"/>
      <c r="H63" s="23">
        <v>6</v>
      </c>
      <c r="I63" s="24"/>
      <c r="J63" s="21"/>
      <c r="K63" s="24"/>
      <c r="L63" s="24"/>
      <c r="M63" s="25">
        <f t="shared" si="7"/>
        <v>0</v>
      </c>
      <c r="N63" s="15"/>
    </row>
    <row r="64" spans="1:14" ht="26.25" customHeight="1" x14ac:dyDescent="0.15">
      <c r="A64" s="16" t="s">
        <v>121</v>
      </c>
      <c r="B64" s="17"/>
      <c r="C64" s="19" t="s">
        <v>122</v>
      </c>
      <c r="D64" s="20"/>
      <c r="E64" s="29"/>
      <c r="F64" s="30">
        <v>0</v>
      </c>
      <c r="G64" s="29"/>
      <c r="H64" s="23">
        <v>6</v>
      </c>
      <c r="I64" s="24"/>
      <c r="J64" s="21"/>
      <c r="K64" s="24"/>
      <c r="L64" s="24"/>
      <c r="M64" s="25">
        <f t="shared" si="7"/>
        <v>0</v>
      </c>
      <c r="N64" s="15"/>
    </row>
    <row r="65" spans="1:14" ht="22.5" customHeight="1" x14ac:dyDescent="0.15">
      <c r="A65" s="16" t="s">
        <v>123</v>
      </c>
      <c r="B65" s="17"/>
      <c r="C65" s="26" t="s">
        <v>124</v>
      </c>
      <c r="D65" s="20" t="s">
        <v>83</v>
      </c>
      <c r="E65" s="29"/>
      <c r="F65" s="30">
        <v>14.88</v>
      </c>
      <c r="G65" s="29"/>
      <c r="H65" s="23">
        <v>6</v>
      </c>
      <c r="I65" s="24"/>
      <c r="J65" s="21"/>
      <c r="K65" s="24"/>
      <c r="L65" s="24"/>
      <c r="M65" s="25">
        <f t="shared" si="7"/>
        <v>0</v>
      </c>
      <c r="N65" s="15"/>
    </row>
    <row r="66" spans="1:14" ht="22.5" customHeight="1" x14ac:dyDescent="0.15">
      <c r="A66" s="16" t="s">
        <v>125</v>
      </c>
      <c r="B66" s="17"/>
      <c r="C66" s="26" t="s">
        <v>126</v>
      </c>
      <c r="D66" s="20" t="s">
        <v>83</v>
      </c>
      <c r="E66" s="29"/>
      <c r="F66" s="30">
        <v>4.5</v>
      </c>
      <c r="G66" s="29"/>
      <c r="H66" s="23">
        <v>6</v>
      </c>
      <c r="I66" s="24"/>
      <c r="J66" s="21"/>
      <c r="K66" s="24"/>
      <c r="L66" s="24"/>
      <c r="M66" s="25">
        <f t="shared" si="7"/>
        <v>0</v>
      </c>
      <c r="N66" s="15"/>
    </row>
    <row r="67" spans="1:14" ht="22.5" customHeight="1" x14ac:dyDescent="0.15">
      <c r="A67" s="16" t="s">
        <v>127</v>
      </c>
      <c r="B67" s="17"/>
      <c r="C67" s="26" t="s">
        <v>128</v>
      </c>
      <c r="D67" s="20" t="s">
        <v>83</v>
      </c>
      <c r="E67" s="29"/>
      <c r="F67" s="30">
        <v>17</v>
      </c>
      <c r="G67" s="29"/>
      <c r="H67" s="23">
        <v>6</v>
      </c>
      <c r="I67" s="24"/>
      <c r="J67" s="21"/>
      <c r="K67" s="24"/>
      <c r="L67" s="24"/>
      <c r="M67" s="25">
        <f t="shared" si="7"/>
        <v>0</v>
      </c>
      <c r="N67" s="15"/>
    </row>
    <row r="68" spans="1:14" ht="22.5" customHeight="1" x14ac:dyDescent="0.15">
      <c r="A68" s="16" t="s">
        <v>129</v>
      </c>
      <c r="B68" s="17"/>
      <c r="C68" s="26" t="s">
        <v>130</v>
      </c>
      <c r="D68" s="74" t="s">
        <v>83</v>
      </c>
      <c r="E68" s="29"/>
      <c r="F68" s="30">
        <v>26</v>
      </c>
      <c r="G68" s="29"/>
      <c r="H68" s="23">
        <v>6</v>
      </c>
      <c r="I68" s="24"/>
      <c r="J68" s="21"/>
      <c r="K68" s="24"/>
      <c r="L68" s="24"/>
      <c r="M68" s="25">
        <f t="shared" si="7"/>
        <v>0</v>
      </c>
      <c r="N68" s="15"/>
    </row>
    <row r="69" spans="1:14" ht="21.75" customHeight="1" x14ac:dyDescent="0.15">
      <c r="A69" s="94" t="s">
        <v>131</v>
      </c>
      <c r="B69" s="95"/>
      <c r="C69" s="95"/>
      <c r="D69" s="95"/>
      <c r="E69" s="95"/>
      <c r="F69" s="95"/>
      <c r="G69" s="95"/>
      <c r="H69" s="95"/>
      <c r="I69" s="96"/>
      <c r="J69" s="31"/>
      <c r="K69" s="31"/>
      <c r="L69" s="31"/>
      <c r="M69" s="32">
        <f>SUM(M$62:M$68)</f>
        <v>0</v>
      </c>
      <c r="N69" s="33"/>
    </row>
    <row r="70" spans="1:14" ht="37.5" customHeight="1" x14ac:dyDescent="0.15">
      <c r="A70" s="16" t="s">
        <v>132</v>
      </c>
      <c r="B70" s="17"/>
      <c r="C70" s="18" t="s">
        <v>133</v>
      </c>
      <c r="D70" s="11"/>
      <c r="E70" s="12"/>
      <c r="F70" s="13"/>
      <c r="G70" s="12"/>
      <c r="H70" s="13"/>
      <c r="I70" s="12"/>
      <c r="J70" s="12"/>
      <c r="K70" s="12"/>
      <c r="L70" s="12"/>
      <c r="M70" s="14"/>
      <c r="N70" s="15"/>
    </row>
    <row r="71" spans="1:14" ht="26.25" customHeight="1" x14ac:dyDescent="0.15">
      <c r="A71" s="16" t="s">
        <v>134</v>
      </c>
      <c r="B71" s="17"/>
      <c r="C71" s="19" t="s">
        <v>135</v>
      </c>
      <c r="D71" s="20" t="s">
        <v>83</v>
      </c>
      <c r="E71" s="29"/>
      <c r="F71" s="30">
        <v>90.48</v>
      </c>
      <c r="G71" s="29"/>
      <c r="H71" s="23">
        <v>6</v>
      </c>
      <c r="I71" s="24"/>
      <c r="J71" s="21"/>
      <c r="K71" s="24"/>
      <c r="L71" s="24"/>
      <c r="M71" s="25">
        <f t="shared" ref="M71:M75" si="8">IF(ISNUMBER($K71),IF(ISNUMBER($G71),ROUND($K71*$G71,2),ROUND($K71*$F71,2)),IF(ISNUMBER($G71),ROUND($I71*$G71,2),ROUND($I71*$F71,2)))</f>
        <v>0</v>
      </c>
      <c r="N71" s="15"/>
    </row>
    <row r="72" spans="1:14" ht="26.25" customHeight="1" x14ac:dyDescent="0.15">
      <c r="A72" s="16" t="s">
        <v>136</v>
      </c>
      <c r="B72" s="17"/>
      <c r="C72" s="19" t="s">
        <v>137</v>
      </c>
      <c r="D72" s="20" t="s">
        <v>23</v>
      </c>
      <c r="E72" s="29"/>
      <c r="F72" s="30">
        <v>18</v>
      </c>
      <c r="G72" s="29"/>
      <c r="H72" s="23">
        <v>6</v>
      </c>
      <c r="I72" s="24"/>
      <c r="J72" s="21"/>
      <c r="K72" s="24"/>
      <c r="L72" s="24"/>
      <c r="M72" s="25">
        <f t="shared" si="8"/>
        <v>0</v>
      </c>
      <c r="N72" s="15"/>
    </row>
    <row r="73" spans="1:14" ht="26.25" customHeight="1" x14ac:dyDescent="0.15">
      <c r="A73" s="16" t="s">
        <v>138</v>
      </c>
      <c r="B73" s="17"/>
      <c r="C73" s="19" t="s">
        <v>139</v>
      </c>
      <c r="D73" s="20" t="s">
        <v>23</v>
      </c>
      <c r="E73" s="29"/>
      <c r="F73" s="30">
        <v>45.5</v>
      </c>
      <c r="G73" s="29"/>
      <c r="H73" s="23">
        <v>6</v>
      </c>
      <c r="I73" s="24"/>
      <c r="J73" s="21"/>
      <c r="K73" s="24"/>
      <c r="L73" s="24"/>
      <c r="M73" s="25">
        <f t="shared" si="8"/>
        <v>0</v>
      </c>
      <c r="N73" s="15"/>
    </row>
    <row r="74" spans="1:14" ht="26.25" customHeight="1" x14ac:dyDescent="0.15">
      <c r="A74" s="16" t="s">
        <v>140</v>
      </c>
      <c r="B74" s="17"/>
      <c r="C74" s="19" t="s">
        <v>141</v>
      </c>
      <c r="D74" s="20" t="s">
        <v>23</v>
      </c>
      <c r="E74" s="29"/>
      <c r="F74" s="30">
        <v>5</v>
      </c>
      <c r="G74" s="29"/>
      <c r="H74" s="23">
        <v>6</v>
      </c>
      <c r="I74" s="24"/>
      <c r="J74" s="21"/>
      <c r="K74" s="24"/>
      <c r="L74" s="24"/>
      <c r="M74" s="25">
        <f t="shared" si="8"/>
        <v>0</v>
      </c>
      <c r="N74" s="15"/>
    </row>
    <row r="75" spans="1:14" ht="26.25" customHeight="1" x14ac:dyDescent="0.15">
      <c r="A75" s="16" t="s">
        <v>142</v>
      </c>
      <c r="B75" s="17"/>
      <c r="C75" s="19" t="s">
        <v>143</v>
      </c>
      <c r="D75" s="20" t="s">
        <v>16</v>
      </c>
      <c r="E75" s="21"/>
      <c r="F75" s="23">
        <v>1</v>
      </c>
      <c r="G75" s="21"/>
      <c r="H75" s="23">
        <v>6</v>
      </c>
      <c r="I75" s="24"/>
      <c r="J75" s="21"/>
      <c r="K75" s="24"/>
      <c r="L75" s="24"/>
      <c r="M75" s="25">
        <f t="shared" si="8"/>
        <v>0</v>
      </c>
      <c r="N75" s="15"/>
    </row>
    <row r="76" spans="1:14" ht="26.25" customHeight="1" x14ac:dyDescent="0.15">
      <c r="A76" s="16" t="s">
        <v>144</v>
      </c>
      <c r="B76" s="17"/>
      <c r="C76" s="19" t="s">
        <v>145</v>
      </c>
      <c r="D76" s="11"/>
      <c r="E76" s="12"/>
      <c r="F76" s="13"/>
      <c r="G76" s="12"/>
      <c r="H76" s="13"/>
      <c r="I76" s="12"/>
      <c r="J76" s="12"/>
      <c r="K76" s="12"/>
      <c r="L76" s="12"/>
      <c r="M76" s="14"/>
      <c r="N76" s="15"/>
    </row>
    <row r="77" spans="1:14" ht="22.5" customHeight="1" x14ac:dyDescent="0.15">
      <c r="A77" s="16" t="s">
        <v>146</v>
      </c>
      <c r="B77" s="17"/>
      <c r="C77" s="26" t="s">
        <v>99</v>
      </c>
      <c r="D77" s="20" t="s">
        <v>88</v>
      </c>
      <c r="E77" s="21"/>
      <c r="F77" s="22">
        <v>4.6769999999999996</v>
      </c>
      <c r="G77" s="21"/>
      <c r="H77" s="23">
        <v>6</v>
      </c>
      <c r="I77" s="24"/>
      <c r="J77" s="21"/>
      <c r="K77" s="24"/>
      <c r="L77" s="24"/>
      <c r="M77" s="25">
        <f t="shared" ref="M77:M80" si="9">IF(ISNUMBER($K77),IF(ISNUMBER($G77),ROUND($K77*$G77,2),ROUND($K77*$F77,2)),IF(ISNUMBER($G77),ROUND($I77*$G77,2),ROUND($I77*$F77,2)))</f>
        <v>0</v>
      </c>
      <c r="N77" s="15"/>
    </row>
    <row r="78" spans="1:14" ht="22.5" customHeight="1" x14ac:dyDescent="0.15">
      <c r="A78" s="16" t="s">
        <v>147</v>
      </c>
      <c r="B78" s="17"/>
      <c r="C78" s="26" t="s">
        <v>148</v>
      </c>
      <c r="D78" s="20" t="s">
        <v>83</v>
      </c>
      <c r="E78" s="29"/>
      <c r="F78" s="30">
        <v>41.5</v>
      </c>
      <c r="G78" s="29"/>
      <c r="H78" s="23">
        <v>6</v>
      </c>
      <c r="I78" s="24"/>
      <c r="J78" s="21"/>
      <c r="K78" s="24"/>
      <c r="L78" s="24"/>
      <c r="M78" s="25">
        <f t="shared" si="9"/>
        <v>0</v>
      </c>
      <c r="N78" s="15"/>
    </row>
    <row r="79" spans="1:14" ht="22.5" customHeight="1" x14ac:dyDescent="0.15">
      <c r="A79" s="16" t="s">
        <v>149</v>
      </c>
      <c r="B79" s="17"/>
      <c r="C79" s="26" t="s">
        <v>150</v>
      </c>
      <c r="D79" s="20" t="s">
        <v>102</v>
      </c>
      <c r="E79" s="34"/>
      <c r="F79" s="23">
        <v>900</v>
      </c>
      <c r="G79" s="34"/>
      <c r="H79" s="23">
        <v>6</v>
      </c>
      <c r="I79" s="24"/>
      <c r="J79" s="21"/>
      <c r="K79" s="24"/>
      <c r="L79" s="24"/>
      <c r="M79" s="25">
        <f t="shared" si="9"/>
        <v>0</v>
      </c>
      <c r="N79" s="15"/>
    </row>
    <row r="80" spans="1:14" ht="26.25" customHeight="1" x14ac:dyDescent="0.15">
      <c r="A80" s="16" t="s">
        <v>151</v>
      </c>
      <c r="B80" s="17"/>
      <c r="C80" s="19" t="s">
        <v>152</v>
      </c>
      <c r="D80" s="20" t="s">
        <v>16</v>
      </c>
      <c r="E80" s="21"/>
      <c r="F80" s="23">
        <v>31</v>
      </c>
      <c r="G80" s="21"/>
      <c r="H80" s="23">
        <v>6</v>
      </c>
      <c r="I80" s="24"/>
      <c r="J80" s="21"/>
      <c r="K80" s="24"/>
      <c r="L80" s="24"/>
      <c r="M80" s="25">
        <f t="shared" si="9"/>
        <v>0</v>
      </c>
      <c r="N80" s="15"/>
    </row>
    <row r="81" spans="1:14" ht="21.75" customHeight="1" x14ac:dyDescent="0.15">
      <c r="A81" s="94" t="s">
        <v>153</v>
      </c>
      <c r="B81" s="95"/>
      <c r="C81" s="95"/>
      <c r="D81" s="95"/>
      <c r="E81" s="95"/>
      <c r="F81" s="95"/>
      <c r="G81" s="95"/>
      <c r="H81" s="95"/>
      <c r="I81" s="96"/>
      <c r="J81" s="31"/>
      <c r="K81" s="31"/>
      <c r="L81" s="31"/>
      <c r="M81" s="32">
        <f>SUM(M$71:M$75)+SUM(M$77:M$80)</f>
        <v>0</v>
      </c>
      <c r="N81" s="33"/>
    </row>
    <row r="82" spans="1:14" ht="37.5" customHeight="1" x14ac:dyDescent="0.15">
      <c r="A82" s="16" t="s">
        <v>154</v>
      </c>
      <c r="B82" s="17"/>
      <c r="C82" s="18" t="s">
        <v>155</v>
      </c>
      <c r="D82" s="11"/>
      <c r="E82" s="12"/>
      <c r="F82" s="13"/>
      <c r="G82" s="12"/>
      <c r="H82" s="13"/>
      <c r="I82" s="12"/>
      <c r="J82" s="12"/>
      <c r="K82" s="12"/>
      <c r="L82" s="12"/>
      <c r="M82" s="14"/>
      <c r="N82" s="15"/>
    </row>
    <row r="83" spans="1:14" ht="26.25" customHeight="1" x14ac:dyDescent="0.15">
      <c r="A83" s="16" t="s">
        <v>156</v>
      </c>
      <c r="B83" s="17"/>
      <c r="C83" s="19" t="s">
        <v>157</v>
      </c>
      <c r="D83" s="20" t="s">
        <v>23</v>
      </c>
      <c r="E83" s="29"/>
      <c r="F83" s="30">
        <v>3</v>
      </c>
      <c r="G83" s="29"/>
      <c r="H83" s="23">
        <v>6</v>
      </c>
      <c r="I83" s="24"/>
      <c r="J83" s="21"/>
      <c r="K83" s="24"/>
      <c r="L83" s="24"/>
      <c r="M83" s="25">
        <f t="shared" ref="M83:M86" si="10">IF(ISNUMBER($K83),IF(ISNUMBER($G83),ROUND($K83*$G83,2),ROUND($K83*$F83,2)),IF(ISNUMBER($G83),ROUND($I83*$G83,2),ROUND($I83*$F83,2)))</f>
        <v>0</v>
      </c>
      <c r="N83" s="15"/>
    </row>
    <row r="84" spans="1:14" ht="26.25" customHeight="1" x14ac:dyDescent="0.15">
      <c r="A84" s="16" t="s">
        <v>158</v>
      </c>
      <c r="B84" s="17"/>
      <c r="C84" s="19" t="s">
        <v>159</v>
      </c>
      <c r="D84" s="20" t="s">
        <v>23</v>
      </c>
      <c r="E84" s="29"/>
      <c r="F84" s="30">
        <v>2</v>
      </c>
      <c r="G84" s="29"/>
      <c r="H84" s="23">
        <v>6</v>
      </c>
      <c r="I84" s="24"/>
      <c r="J84" s="21"/>
      <c r="K84" s="24"/>
      <c r="L84" s="24"/>
      <c r="M84" s="25">
        <f t="shared" si="10"/>
        <v>0</v>
      </c>
      <c r="N84" s="15"/>
    </row>
    <row r="85" spans="1:14" ht="32.25" customHeight="1" x14ac:dyDescent="0.15">
      <c r="A85" s="16" t="s">
        <v>160</v>
      </c>
      <c r="B85" s="17"/>
      <c r="C85" s="19" t="s">
        <v>161</v>
      </c>
      <c r="D85" s="20" t="s">
        <v>16</v>
      </c>
      <c r="E85" s="21"/>
      <c r="F85" s="23">
        <v>1</v>
      </c>
      <c r="G85" s="21"/>
      <c r="H85" s="23">
        <v>6</v>
      </c>
      <c r="I85" s="24"/>
      <c r="J85" s="21"/>
      <c r="K85" s="24"/>
      <c r="L85" s="24"/>
      <c r="M85" s="25">
        <f t="shared" si="10"/>
        <v>0</v>
      </c>
      <c r="N85" s="15"/>
    </row>
    <row r="86" spans="1:14" ht="26.25" customHeight="1" x14ac:dyDescent="0.15">
      <c r="A86" s="16" t="s">
        <v>162</v>
      </c>
      <c r="B86" s="17"/>
      <c r="C86" s="19" t="s">
        <v>163</v>
      </c>
      <c r="D86" s="20" t="s">
        <v>16</v>
      </c>
      <c r="E86" s="21"/>
      <c r="F86" s="23">
        <v>1</v>
      </c>
      <c r="G86" s="21"/>
      <c r="H86" s="23">
        <v>6</v>
      </c>
      <c r="I86" s="24"/>
      <c r="J86" s="21"/>
      <c r="K86" s="24"/>
      <c r="L86" s="24"/>
      <c r="M86" s="25">
        <f t="shared" si="10"/>
        <v>0</v>
      </c>
      <c r="N86" s="15"/>
    </row>
    <row r="87" spans="1:14" ht="21.75" customHeight="1" x14ac:dyDescent="0.15">
      <c r="A87" s="94" t="s">
        <v>164</v>
      </c>
      <c r="B87" s="95"/>
      <c r="C87" s="95"/>
      <c r="D87" s="95"/>
      <c r="E87" s="95"/>
      <c r="F87" s="95"/>
      <c r="G87" s="95"/>
      <c r="H87" s="95"/>
      <c r="I87" s="96"/>
      <c r="J87" s="31"/>
      <c r="K87" s="31"/>
      <c r="L87" s="31"/>
      <c r="M87" s="32">
        <f>SUM(M$83:M$86)</f>
        <v>0</v>
      </c>
      <c r="N87" s="33"/>
    </row>
    <row r="88" spans="1:14" ht="37.5" customHeight="1" x14ac:dyDescent="0.15">
      <c r="A88" s="16" t="s">
        <v>165</v>
      </c>
      <c r="B88" s="17"/>
      <c r="C88" s="18" t="s">
        <v>166</v>
      </c>
      <c r="D88" s="11"/>
      <c r="E88" s="12"/>
      <c r="F88" s="13"/>
      <c r="G88" s="12"/>
      <c r="H88" s="13"/>
      <c r="I88" s="12"/>
      <c r="J88" s="12"/>
      <c r="K88" s="12"/>
      <c r="L88" s="12"/>
      <c r="M88" s="14"/>
      <c r="N88" s="15"/>
    </row>
    <row r="89" spans="1:14" ht="26.25" customHeight="1" x14ac:dyDescent="0.15">
      <c r="A89" s="16" t="s">
        <v>167</v>
      </c>
      <c r="B89" s="17"/>
      <c r="C89" s="19" t="s">
        <v>168</v>
      </c>
      <c r="D89" s="20" t="s">
        <v>83</v>
      </c>
      <c r="E89" s="29"/>
      <c r="F89" s="30">
        <v>56.36</v>
      </c>
      <c r="G89" s="29"/>
      <c r="H89" s="23">
        <v>6</v>
      </c>
      <c r="I89" s="24"/>
      <c r="J89" s="21"/>
      <c r="K89" s="24"/>
      <c r="L89" s="24"/>
      <c r="M89" s="25">
        <f>IF(ISNUMBER($K89),IF(ISNUMBER($G89),ROUND($K89*$G89,2),ROUND($K89*$F89,2)),IF(ISNUMBER($G89),ROUND($I89*$G89,2),ROUND($I89*$F89,2)))</f>
        <v>0</v>
      </c>
      <c r="N89" s="15"/>
    </row>
    <row r="90" spans="1:14" ht="26.25" customHeight="1" x14ac:dyDescent="0.15">
      <c r="A90" s="16" t="s">
        <v>169</v>
      </c>
      <c r="B90" s="17"/>
      <c r="C90" s="19" t="s">
        <v>170</v>
      </c>
      <c r="D90" s="11"/>
      <c r="E90" s="12"/>
      <c r="F90" s="13"/>
      <c r="G90" s="12"/>
      <c r="H90" s="13"/>
      <c r="I90" s="12"/>
      <c r="J90" s="12"/>
      <c r="K90" s="12"/>
      <c r="L90" s="12"/>
      <c r="M90" s="14"/>
      <c r="N90" s="15"/>
    </row>
    <row r="91" spans="1:14" ht="22.5" customHeight="1" x14ac:dyDescent="0.15">
      <c r="A91" s="16" t="s">
        <v>171</v>
      </c>
      <c r="B91" s="17"/>
      <c r="C91" s="26" t="s">
        <v>172</v>
      </c>
      <c r="D91" s="11"/>
      <c r="E91" s="12"/>
      <c r="F91" s="13"/>
      <c r="G91" s="12"/>
      <c r="H91" s="13"/>
      <c r="I91" s="12"/>
      <c r="J91" s="12"/>
      <c r="K91" s="12"/>
      <c r="L91" s="12"/>
      <c r="M91" s="14"/>
      <c r="N91" s="15"/>
    </row>
    <row r="92" spans="1:14" ht="18.75" customHeight="1" x14ac:dyDescent="0.15">
      <c r="A92" s="16" t="s">
        <v>173</v>
      </c>
      <c r="B92" s="17"/>
      <c r="C92" s="72" t="s">
        <v>174</v>
      </c>
      <c r="D92" s="20" t="s">
        <v>83</v>
      </c>
      <c r="E92" s="29"/>
      <c r="F92" s="30">
        <v>84.98</v>
      </c>
      <c r="G92" s="29"/>
      <c r="H92" s="23">
        <v>6</v>
      </c>
      <c r="I92" s="24"/>
      <c r="J92" s="21"/>
      <c r="K92" s="24"/>
      <c r="L92" s="24"/>
      <c r="M92" s="25">
        <f t="shared" ref="M92:M97" si="11">IF(ISNUMBER($K92),IF(ISNUMBER($G92),ROUND($K92*$G92,2),ROUND($K92*$F92,2)),IF(ISNUMBER($G92),ROUND($I92*$G92,2),ROUND($I92*$F92,2)))</f>
        <v>0</v>
      </c>
      <c r="N92" s="15"/>
    </row>
    <row r="93" spans="1:14" ht="18.75" customHeight="1" x14ac:dyDescent="0.15">
      <c r="A93" s="16" t="s">
        <v>175</v>
      </c>
      <c r="B93" s="17"/>
      <c r="C93" s="72" t="s">
        <v>176</v>
      </c>
      <c r="D93" s="20" t="s">
        <v>16</v>
      </c>
      <c r="E93" s="21"/>
      <c r="F93" s="23">
        <v>1</v>
      </c>
      <c r="G93" s="21"/>
      <c r="H93" s="23">
        <v>6</v>
      </c>
      <c r="I93" s="24"/>
      <c r="J93" s="21"/>
      <c r="K93" s="24"/>
      <c r="L93" s="24"/>
      <c r="M93" s="25">
        <f t="shared" si="11"/>
        <v>0</v>
      </c>
      <c r="N93" s="15"/>
    </row>
    <row r="94" spans="1:14" ht="22.5" customHeight="1" x14ac:dyDescent="0.15">
      <c r="A94" s="16" t="s">
        <v>177</v>
      </c>
      <c r="B94" s="17"/>
      <c r="C94" s="26" t="s">
        <v>178</v>
      </c>
      <c r="D94" s="20"/>
      <c r="E94" s="27"/>
      <c r="F94" s="28">
        <v>0</v>
      </c>
      <c r="G94" s="27"/>
      <c r="H94" s="23">
        <v>6</v>
      </c>
      <c r="I94" s="24"/>
      <c r="J94" s="21"/>
      <c r="K94" s="24"/>
      <c r="L94" s="24"/>
      <c r="M94" s="25">
        <f t="shared" si="11"/>
        <v>0</v>
      </c>
      <c r="N94" s="15"/>
    </row>
    <row r="95" spans="1:14" ht="18.75" customHeight="1" x14ac:dyDescent="0.15">
      <c r="A95" s="16" t="s">
        <v>179</v>
      </c>
      <c r="B95" s="17"/>
      <c r="C95" s="72" t="s">
        <v>180</v>
      </c>
      <c r="D95" s="20" t="s">
        <v>83</v>
      </c>
      <c r="E95" s="29"/>
      <c r="F95" s="30">
        <v>85</v>
      </c>
      <c r="G95" s="29"/>
      <c r="H95" s="23">
        <v>6</v>
      </c>
      <c r="I95" s="24"/>
      <c r="J95" s="21"/>
      <c r="K95" s="24"/>
      <c r="L95" s="24"/>
      <c r="M95" s="25">
        <f t="shared" si="11"/>
        <v>0</v>
      </c>
      <c r="N95" s="15"/>
    </row>
    <row r="96" spans="1:14" ht="18.75" customHeight="1" x14ac:dyDescent="0.15">
      <c r="A96" s="16" t="s">
        <v>181</v>
      </c>
      <c r="B96" s="17"/>
      <c r="C96" s="72" t="s">
        <v>176</v>
      </c>
      <c r="D96" s="20" t="s">
        <v>16</v>
      </c>
      <c r="E96" s="21"/>
      <c r="F96" s="23">
        <v>1</v>
      </c>
      <c r="G96" s="21"/>
      <c r="H96" s="23">
        <v>6</v>
      </c>
      <c r="I96" s="24"/>
      <c r="J96" s="21"/>
      <c r="K96" s="24"/>
      <c r="L96" s="24"/>
      <c r="M96" s="25">
        <f t="shared" si="11"/>
        <v>0</v>
      </c>
      <c r="N96" s="15"/>
    </row>
    <row r="97" spans="1:14" ht="26.25" customHeight="1" x14ac:dyDescent="0.15">
      <c r="A97" s="16" t="s">
        <v>182</v>
      </c>
      <c r="B97" s="17"/>
      <c r="C97" s="19" t="s">
        <v>183</v>
      </c>
      <c r="D97" s="20" t="s">
        <v>83</v>
      </c>
      <c r="E97" s="29"/>
      <c r="F97" s="30">
        <v>60</v>
      </c>
      <c r="G97" s="29"/>
      <c r="H97" s="23">
        <v>6</v>
      </c>
      <c r="I97" s="24"/>
      <c r="J97" s="21"/>
      <c r="K97" s="24"/>
      <c r="L97" s="24"/>
      <c r="M97" s="25">
        <f t="shared" si="11"/>
        <v>0</v>
      </c>
      <c r="N97" s="15"/>
    </row>
    <row r="98" spans="1:14" ht="21.75" customHeight="1" x14ac:dyDescent="0.15">
      <c r="A98" s="94" t="s">
        <v>184</v>
      </c>
      <c r="B98" s="95"/>
      <c r="C98" s="95"/>
      <c r="D98" s="95"/>
      <c r="E98" s="95"/>
      <c r="F98" s="95"/>
      <c r="G98" s="95"/>
      <c r="H98" s="95"/>
      <c r="I98" s="96"/>
      <c r="J98" s="31"/>
      <c r="K98" s="31"/>
      <c r="L98" s="31"/>
      <c r="M98" s="32">
        <f>M$89+SUM(M$92:M$97)</f>
        <v>0</v>
      </c>
      <c r="N98" s="33"/>
    </row>
    <row r="99" spans="1:14" ht="37.5" customHeight="1" x14ac:dyDescent="0.15">
      <c r="A99" s="16" t="s">
        <v>185</v>
      </c>
      <c r="B99" s="17"/>
      <c r="C99" s="18" t="s">
        <v>186</v>
      </c>
      <c r="D99" s="11"/>
      <c r="E99" s="12"/>
      <c r="F99" s="13"/>
      <c r="G99" s="12"/>
      <c r="H99" s="13"/>
      <c r="I99" s="12"/>
      <c r="J99" s="12"/>
      <c r="K99" s="12"/>
      <c r="L99" s="12"/>
      <c r="M99" s="14"/>
      <c r="N99" s="15"/>
    </row>
    <row r="100" spans="1:14" ht="26.25" customHeight="1" x14ac:dyDescent="0.15">
      <c r="A100" s="16" t="s">
        <v>187</v>
      </c>
      <c r="B100" s="17"/>
      <c r="C100" s="19" t="s">
        <v>188</v>
      </c>
      <c r="D100" s="11"/>
      <c r="E100" s="12"/>
      <c r="F100" s="13"/>
      <c r="G100" s="12"/>
      <c r="H100" s="13"/>
      <c r="I100" s="12"/>
      <c r="J100" s="12"/>
      <c r="K100" s="12"/>
      <c r="L100" s="12"/>
      <c r="M100" s="14"/>
      <c r="N100" s="15"/>
    </row>
    <row r="101" spans="1:14" ht="22.5" customHeight="1" x14ac:dyDescent="0.15">
      <c r="A101" s="16" t="s">
        <v>189</v>
      </c>
      <c r="B101" s="17"/>
      <c r="C101" s="26" t="s">
        <v>190</v>
      </c>
      <c r="D101" s="20" t="s">
        <v>23</v>
      </c>
      <c r="E101" s="29"/>
      <c r="F101" s="30">
        <v>60</v>
      </c>
      <c r="G101" s="29"/>
      <c r="H101" s="23">
        <v>6</v>
      </c>
      <c r="I101" s="24"/>
      <c r="J101" s="21"/>
      <c r="K101" s="24"/>
      <c r="L101" s="24"/>
      <c r="M101" s="25">
        <f t="shared" ref="M101:M103" si="12">IF(ISNUMBER($K101),IF(ISNUMBER($G101),ROUND($K101*$G101,2),ROUND($K101*$F101,2)),IF(ISNUMBER($G101),ROUND($I101*$G101,2),ROUND($I101*$F101,2)))</f>
        <v>0</v>
      </c>
      <c r="N101" s="15"/>
    </row>
    <row r="102" spans="1:14" ht="22.5" customHeight="1" x14ac:dyDescent="0.15">
      <c r="A102" s="16" t="s">
        <v>191</v>
      </c>
      <c r="B102" s="17"/>
      <c r="C102" s="26" t="s">
        <v>192</v>
      </c>
      <c r="D102" s="20" t="s">
        <v>23</v>
      </c>
      <c r="E102" s="29"/>
      <c r="F102" s="30">
        <v>60</v>
      </c>
      <c r="G102" s="29"/>
      <c r="H102" s="23">
        <v>6</v>
      </c>
      <c r="I102" s="24"/>
      <c r="J102" s="21"/>
      <c r="K102" s="24"/>
      <c r="L102" s="24"/>
      <c r="M102" s="25">
        <f t="shared" si="12"/>
        <v>0</v>
      </c>
      <c r="N102" s="15"/>
    </row>
    <row r="103" spans="1:14" ht="22.5" customHeight="1" x14ac:dyDescent="0.15">
      <c r="A103" s="16" t="s">
        <v>193</v>
      </c>
      <c r="B103" s="17"/>
      <c r="C103" s="26" t="s">
        <v>194</v>
      </c>
      <c r="D103" s="20" t="s">
        <v>23</v>
      </c>
      <c r="E103" s="29"/>
      <c r="F103" s="30">
        <v>10</v>
      </c>
      <c r="G103" s="29"/>
      <c r="H103" s="23">
        <v>6</v>
      </c>
      <c r="I103" s="24"/>
      <c r="J103" s="21"/>
      <c r="K103" s="24"/>
      <c r="L103" s="24"/>
      <c r="M103" s="25">
        <f t="shared" si="12"/>
        <v>0</v>
      </c>
      <c r="N103" s="15"/>
    </row>
    <row r="104" spans="1:14" ht="26.25" customHeight="1" x14ac:dyDescent="0.15">
      <c r="A104" s="16" t="s">
        <v>195</v>
      </c>
      <c r="B104" s="17"/>
      <c r="C104" s="19" t="s">
        <v>196</v>
      </c>
      <c r="D104" s="11"/>
      <c r="E104" s="12"/>
      <c r="F104" s="13"/>
      <c r="G104" s="12"/>
      <c r="H104" s="13"/>
      <c r="I104" s="12"/>
      <c r="J104" s="12"/>
      <c r="K104" s="12"/>
      <c r="L104" s="12"/>
      <c r="M104" s="14"/>
      <c r="N104" s="15"/>
    </row>
    <row r="105" spans="1:14" ht="22.5" customHeight="1" x14ac:dyDescent="0.15">
      <c r="A105" s="16" t="s">
        <v>197</v>
      </c>
      <c r="B105" s="17"/>
      <c r="C105" s="26" t="s">
        <v>198</v>
      </c>
      <c r="D105" s="20" t="s">
        <v>23</v>
      </c>
      <c r="E105" s="29"/>
      <c r="F105" s="30">
        <v>27</v>
      </c>
      <c r="G105" s="29"/>
      <c r="H105" s="23">
        <v>6</v>
      </c>
      <c r="I105" s="24"/>
      <c r="J105" s="21"/>
      <c r="K105" s="24"/>
      <c r="L105" s="24"/>
      <c r="M105" s="25">
        <f t="shared" ref="M105:M107" si="13">IF(ISNUMBER($K105),IF(ISNUMBER($G105),ROUND($K105*$G105,2),ROUND($K105*$F105,2)),IF(ISNUMBER($G105),ROUND($I105*$G105,2),ROUND($I105*$F105,2)))</f>
        <v>0</v>
      </c>
      <c r="N105" s="15"/>
    </row>
    <row r="106" spans="1:14" ht="22.5" customHeight="1" x14ac:dyDescent="0.15">
      <c r="A106" s="16" t="s">
        <v>199</v>
      </c>
      <c r="B106" s="17"/>
      <c r="C106" s="26" t="s">
        <v>200</v>
      </c>
      <c r="D106" s="20" t="s">
        <v>65</v>
      </c>
      <c r="E106" s="34"/>
      <c r="F106" s="23">
        <v>3</v>
      </c>
      <c r="G106" s="34"/>
      <c r="H106" s="23">
        <v>6</v>
      </c>
      <c r="I106" s="24"/>
      <c r="J106" s="21"/>
      <c r="K106" s="24"/>
      <c r="L106" s="24"/>
      <c r="M106" s="25">
        <f t="shared" si="13"/>
        <v>0</v>
      </c>
      <c r="N106" s="15"/>
    </row>
    <row r="107" spans="1:14" ht="22.5" customHeight="1" x14ac:dyDescent="0.15">
      <c r="A107" s="16" t="s">
        <v>201</v>
      </c>
      <c r="B107" s="17"/>
      <c r="C107" s="26" t="s">
        <v>202</v>
      </c>
      <c r="D107" s="20" t="s">
        <v>16</v>
      </c>
      <c r="E107" s="21"/>
      <c r="F107" s="23">
        <v>1</v>
      </c>
      <c r="G107" s="21"/>
      <c r="H107" s="23">
        <v>6</v>
      </c>
      <c r="I107" s="24"/>
      <c r="J107" s="21"/>
      <c r="K107" s="24"/>
      <c r="L107" s="24"/>
      <c r="M107" s="25">
        <f t="shared" si="13"/>
        <v>0</v>
      </c>
      <c r="N107" s="15"/>
    </row>
    <row r="108" spans="1:14" ht="26.25" customHeight="1" x14ac:dyDescent="0.15">
      <c r="A108" s="16" t="s">
        <v>203</v>
      </c>
      <c r="B108" s="17"/>
      <c r="C108" s="19" t="s">
        <v>204</v>
      </c>
      <c r="D108" s="11"/>
      <c r="E108" s="12"/>
      <c r="F108" s="13"/>
      <c r="G108" s="12"/>
      <c r="H108" s="13"/>
      <c r="I108" s="12"/>
      <c r="J108" s="12"/>
      <c r="K108" s="12"/>
      <c r="L108" s="12"/>
      <c r="M108" s="14"/>
      <c r="N108" s="15"/>
    </row>
    <row r="109" spans="1:14" ht="22.5" customHeight="1" x14ac:dyDescent="0.15">
      <c r="A109" s="16" t="s">
        <v>205</v>
      </c>
      <c r="B109" s="17"/>
      <c r="C109" s="26" t="s">
        <v>206</v>
      </c>
      <c r="D109" s="20" t="s">
        <v>23</v>
      </c>
      <c r="E109" s="29"/>
      <c r="F109" s="30">
        <v>35</v>
      </c>
      <c r="G109" s="29"/>
      <c r="H109" s="23">
        <v>6</v>
      </c>
      <c r="I109" s="24"/>
      <c r="J109" s="21"/>
      <c r="K109" s="24"/>
      <c r="L109" s="24"/>
      <c r="M109" s="25">
        <f t="shared" ref="M109:M111" si="14">IF(ISNUMBER($K109),IF(ISNUMBER($G109),ROUND($K109*$G109,2),ROUND($K109*$F109,2)),IF(ISNUMBER($G109),ROUND($I109*$G109,2),ROUND($I109*$F109,2)))</f>
        <v>0</v>
      </c>
      <c r="N109" s="15"/>
    </row>
    <row r="110" spans="1:14" ht="22.5" customHeight="1" x14ac:dyDescent="0.15">
      <c r="A110" s="16" t="s">
        <v>207</v>
      </c>
      <c r="B110" s="17"/>
      <c r="C110" s="26" t="s">
        <v>208</v>
      </c>
      <c r="D110" s="20" t="s">
        <v>65</v>
      </c>
      <c r="E110" s="34"/>
      <c r="F110" s="23">
        <v>3</v>
      </c>
      <c r="G110" s="34"/>
      <c r="H110" s="23">
        <v>6</v>
      </c>
      <c r="I110" s="24"/>
      <c r="J110" s="21"/>
      <c r="K110" s="24"/>
      <c r="L110" s="24"/>
      <c r="M110" s="25">
        <f t="shared" si="14"/>
        <v>0</v>
      </c>
      <c r="N110" s="15"/>
    </row>
    <row r="111" spans="1:14" ht="22.5" customHeight="1" x14ac:dyDescent="0.15">
      <c r="A111" s="16" t="s">
        <v>209</v>
      </c>
      <c r="B111" s="17"/>
      <c r="C111" s="26" t="s">
        <v>210</v>
      </c>
      <c r="D111" s="20" t="s">
        <v>16</v>
      </c>
      <c r="E111" s="21"/>
      <c r="F111" s="23">
        <v>1</v>
      </c>
      <c r="G111" s="21"/>
      <c r="H111" s="23">
        <v>6</v>
      </c>
      <c r="I111" s="24"/>
      <c r="J111" s="21"/>
      <c r="K111" s="24"/>
      <c r="L111" s="24"/>
      <c r="M111" s="25">
        <f t="shared" si="14"/>
        <v>0</v>
      </c>
      <c r="N111" s="15"/>
    </row>
    <row r="112" spans="1:14" ht="21.75" customHeight="1" x14ac:dyDescent="0.15">
      <c r="A112" s="94" t="s">
        <v>211</v>
      </c>
      <c r="B112" s="95"/>
      <c r="C112" s="95"/>
      <c r="D112" s="95"/>
      <c r="E112" s="95"/>
      <c r="F112" s="95"/>
      <c r="G112" s="95"/>
      <c r="H112" s="95"/>
      <c r="I112" s="96"/>
      <c r="J112" s="31"/>
      <c r="K112" s="31"/>
      <c r="L112" s="31"/>
      <c r="M112" s="32">
        <f>SUM(M$101:M$103)+SUM(M$105:M$107)+SUM(M$109:M$111)</f>
        <v>0</v>
      </c>
      <c r="N112" s="33"/>
    </row>
    <row r="113" spans="1:14" ht="37.5" customHeight="1" x14ac:dyDescent="0.15">
      <c r="A113" s="16"/>
      <c r="B113" s="17"/>
      <c r="C113" s="18"/>
      <c r="D113" s="11"/>
      <c r="E113" s="12"/>
      <c r="F113" s="13"/>
      <c r="G113" s="12"/>
      <c r="H113" s="13"/>
      <c r="I113" s="12"/>
      <c r="J113" s="12"/>
      <c r="K113" s="12"/>
      <c r="L113" s="12"/>
      <c r="M113" s="14"/>
      <c r="N113" s="15"/>
    </row>
    <row r="114" spans="1:14" ht="16.5" customHeight="1" x14ac:dyDescent="0.15">
      <c r="A114" s="97" t="s">
        <v>212</v>
      </c>
      <c r="B114" s="98"/>
      <c r="C114" s="98"/>
      <c r="D114" s="98"/>
      <c r="E114" s="98"/>
      <c r="F114" s="98"/>
      <c r="G114" s="98"/>
      <c r="H114" s="98"/>
      <c r="I114" s="98"/>
      <c r="J114" s="35"/>
      <c r="K114" s="35"/>
      <c r="L114" s="35"/>
      <c r="M114" s="36">
        <f>M$11+SUM(M$13:M$19)+SUM(M$22:M$32)+SUM(M$34:M$36)+SUM(M$38:M$41)+SUM(M$44:M$48)+SUM(M$51:M$53)+SUM(M$56:M$59)+SUM(M$62:M$68)+SUM(M$71:M$75)+SUM(M$77:M$80)+SUM(M$83:M$86)+M$89+SUM(M$92:M$97)+SUM(M$101:M$103)+SUM(M$105:M$107)+SUM(M$109:M$111)</f>
        <v>0</v>
      </c>
      <c r="N114" s="37"/>
    </row>
    <row r="115" spans="1:14" ht="15" customHeight="1" x14ac:dyDescent="0.15">
      <c r="A115" s="83" t="s">
        <v>213</v>
      </c>
      <c r="B115" s="84"/>
      <c r="C115" s="84"/>
      <c r="D115" s="84"/>
      <c r="E115" s="84"/>
      <c r="F115" s="84"/>
      <c r="G115" s="84"/>
      <c r="H115" s="84"/>
      <c r="I115" s="84"/>
      <c r="J115" s="35"/>
      <c r="K115" s="35"/>
      <c r="L115" s="35"/>
      <c r="M115" s="38">
        <f>(SUMIF($H$9:$H$113,6,$M$9:$M$113))*0.2</f>
        <v>0</v>
      </c>
      <c r="N115" s="37"/>
    </row>
    <row r="116" spans="1:14" ht="15.75" x14ac:dyDescent="0.15">
      <c r="A116" s="85" t="s">
        <v>214</v>
      </c>
      <c r="B116" s="86"/>
      <c r="C116" s="86"/>
      <c r="D116" s="86"/>
      <c r="E116" s="86"/>
      <c r="F116" s="86"/>
      <c r="G116" s="86"/>
      <c r="H116" s="86"/>
      <c r="I116" s="86"/>
      <c r="J116" s="35"/>
      <c r="K116" s="35"/>
      <c r="L116" s="35"/>
      <c r="M116" s="39">
        <f>SUM(M$114:M$115)</f>
        <v>0</v>
      </c>
      <c r="N116" s="37"/>
    </row>
    <row r="119" spans="1:14" ht="21.75" customHeight="1" x14ac:dyDescent="0.15">
      <c r="A119" s="87" t="s">
        <v>215</v>
      </c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9"/>
      <c r="N119" s="40"/>
    </row>
    <row r="120" spans="1:14" ht="18.75" customHeight="1" x14ac:dyDescent="0.15">
      <c r="A120" s="41" t="s">
        <v>216</v>
      </c>
      <c r="B120" s="42"/>
      <c r="C120" s="43" t="s">
        <v>217</v>
      </c>
      <c r="D120" s="20" t="s">
        <v>65</v>
      </c>
      <c r="E120" s="34"/>
      <c r="F120" s="23">
        <v>2</v>
      </c>
      <c r="G120" s="34"/>
      <c r="H120" s="23">
        <v>6</v>
      </c>
      <c r="I120" s="24"/>
      <c r="J120" s="21"/>
      <c r="K120" s="24"/>
      <c r="L120" s="24"/>
      <c r="M120" s="25">
        <f>IF(ISNUMBER($K120),IF(ISNUMBER($G120),ROUND($K120*$G120,2),ROUND($K120*$F120,2)),IF(ISNUMBER($G120),ROUND($I120*$G120,2),ROUND($I120*$F120,2)))</f>
        <v>0</v>
      </c>
      <c r="N120" s="15"/>
    </row>
    <row r="121" spans="1:14" ht="18.75" customHeight="1" x14ac:dyDescent="0.15">
      <c r="A121" s="41" t="s">
        <v>218</v>
      </c>
      <c r="B121" s="42"/>
      <c r="C121" s="43" t="s">
        <v>219</v>
      </c>
      <c r="D121" s="11"/>
      <c r="E121" s="12"/>
      <c r="F121" s="13"/>
      <c r="G121" s="12"/>
      <c r="H121" s="13"/>
      <c r="I121" s="12"/>
      <c r="J121" s="12"/>
      <c r="K121" s="12"/>
      <c r="L121" s="12"/>
      <c r="M121" s="14"/>
      <c r="N121" s="15"/>
    </row>
    <row r="122" spans="1:14" ht="18.75" customHeight="1" x14ac:dyDescent="0.15">
      <c r="A122" s="41" t="s">
        <v>220</v>
      </c>
      <c r="B122" s="42"/>
      <c r="C122" s="75" t="s">
        <v>221</v>
      </c>
      <c r="D122" s="20" t="s">
        <v>16</v>
      </c>
      <c r="E122" s="21"/>
      <c r="F122" s="23">
        <v>1</v>
      </c>
      <c r="G122" s="21"/>
      <c r="H122" s="23">
        <v>6</v>
      </c>
      <c r="I122" s="24"/>
      <c r="J122" s="21"/>
      <c r="K122" s="24"/>
      <c r="L122" s="24"/>
      <c r="M122" s="25">
        <f t="shared" ref="M122:M123" si="15">IF(ISNUMBER($K122),IF(ISNUMBER($G122),ROUND($K122*$G122,2),ROUND($K122*$F122,2)),IF(ISNUMBER($G122),ROUND($I122*$G122,2),ROUND($I122*$F122,2)))</f>
        <v>0</v>
      </c>
      <c r="N122" s="15"/>
    </row>
    <row r="123" spans="1:14" ht="18.75" customHeight="1" x14ac:dyDescent="0.15">
      <c r="A123" s="41" t="s">
        <v>222</v>
      </c>
      <c r="B123" s="42"/>
      <c r="C123" s="75" t="s">
        <v>223</v>
      </c>
      <c r="D123" s="20" t="s">
        <v>83</v>
      </c>
      <c r="E123" s="29"/>
      <c r="F123" s="30">
        <v>390</v>
      </c>
      <c r="G123" s="29"/>
      <c r="H123" s="23">
        <v>6</v>
      </c>
      <c r="I123" s="24"/>
      <c r="J123" s="21"/>
      <c r="K123" s="24"/>
      <c r="L123" s="24"/>
      <c r="M123" s="25">
        <f t="shared" si="15"/>
        <v>0</v>
      </c>
      <c r="N123" s="15"/>
    </row>
    <row r="124" spans="1:14" ht="26.25" customHeight="1" x14ac:dyDescent="0.15">
      <c r="A124" s="90" t="s">
        <v>224</v>
      </c>
      <c r="B124" s="91"/>
      <c r="C124" s="91"/>
      <c r="D124" s="91"/>
      <c r="E124" s="91"/>
      <c r="F124" s="91"/>
      <c r="G124" s="91"/>
      <c r="H124" s="91"/>
      <c r="I124" s="91"/>
      <c r="J124" s="31"/>
      <c r="K124" s="31"/>
      <c r="L124" s="31"/>
      <c r="M124" s="44">
        <f>SUM(M$120:M$123)</f>
        <v>0</v>
      </c>
      <c r="N124" s="45"/>
    </row>
    <row r="125" spans="1:14" ht="15.75" x14ac:dyDescent="0.15">
      <c r="A125" s="92" t="s">
        <v>225</v>
      </c>
      <c r="B125" s="93"/>
      <c r="C125" s="93"/>
      <c r="D125" s="93"/>
      <c r="E125" s="93"/>
      <c r="F125" s="93"/>
      <c r="G125" s="93"/>
      <c r="H125" s="93"/>
      <c r="I125" s="93"/>
      <c r="J125" s="35"/>
      <c r="K125" s="35"/>
      <c r="L125" s="35"/>
      <c r="M125" s="46">
        <f>M$120+SUM(M$122:M$123)</f>
        <v>0</v>
      </c>
      <c r="N125" s="47"/>
    </row>
    <row r="126" spans="1:14" ht="15.75" x14ac:dyDescent="0.15">
      <c r="A126" s="76" t="s">
        <v>226</v>
      </c>
      <c r="B126" s="77"/>
      <c r="C126" s="77"/>
      <c r="D126" s="77"/>
      <c r="E126" s="77"/>
      <c r="F126" s="77"/>
      <c r="G126" s="77"/>
      <c r="H126" s="77"/>
      <c r="I126" s="77"/>
      <c r="J126" s="35"/>
      <c r="K126" s="35"/>
      <c r="L126" s="35"/>
      <c r="M126" s="48">
        <f>(SUMIF($H$120:$H$124,6,$M$120:$M$124))*0.2</f>
        <v>0</v>
      </c>
      <c r="N126" s="47"/>
    </row>
    <row r="127" spans="1:14" ht="15.75" x14ac:dyDescent="0.15">
      <c r="A127" s="78" t="s">
        <v>227</v>
      </c>
      <c r="B127" s="79"/>
      <c r="C127" s="79"/>
      <c r="D127" s="79"/>
      <c r="E127" s="79"/>
      <c r="F127" s="79"/>
      <c r="G127" s="79"/>
      <c r="H127" s="79"/>
      <c r="I127" s="79"/>
      <c r="J127" s="35"/>
      <c r="K127" s="35"/>
      <c r="L127" s="35"/>
      <c r="M127" s="49">
        <f>SUM(M$125:M$126)</f>
        <v>0</v>
      </c>
      <c r="N127" s="47"/>
    </row>
    <row r="129" spans="1:14" ht="22.5" customHeight="1" x14ac:dyDescent="0.15">
      <c r="A129" s="82" t="s">
        <v>228</v>
      </c>
      <c r="B129" s="80"/>
      <c r="C129" s="81"/>
      <c r="D129" s="80" t="s">
        <v>229</v>
      </c>
      <c r="E129" s="80"/>
      <c r="F129" s="80"/>
      <c r="G129" s="80"/>
      <c r="H129" s="80"/>
      <c r="I129" s="80"/>
      <c r="J129" s="80"/>
      <c r="K129" s="80"/>
      <c r="L129" s="80"/>
      <c r="M129" s="81"/>
      <c r="N129" s="50"/>
    </row>
    <row r="130" spans="1:14" ht="35.25" customHeight="1" x14ac:dyDescent="0.15">
      <c r="A130" s="51"/>
      <c r="B130" s="52"/>
      <c r="C130" s="53"/>
      <c r="D130" s="54"/>
      <c r="F130" s="54"/>
      <c r="H130" s="54"/>
      <c r="I130" s="54"/>
      <c r="M130" s="55"/>
      <c r="N130" s="54"/>
    </row>
    <row r="131" spans="1:14" ht="35.25" customHeight="1" x14ac:dyDescent="0.15">
      <c r="A131" s="51"/>
      <c r="B131" s="52"/>
      <c r="C131" s="53"/>
      <c r="D131" s="54"/>
      <c r="F131" s="54"/>
      <c r="H131" s="54"/>
      <c r="I131" s="54"/>
      <c r="M131" s="55"/>
      <c r="N131" s="54"/>
    </row>
    <row r="132" spans="1:14" ht="33.75" customHeight="1" thickBot="1" x14ac:dyDescent="0.2">
      <c r="A132" s="56"/>
      <c r="B132" s="52"/>
      <c r="C132" s="57"/>
      <c r="D132" s="58"/>
      <c r="F132" s="58"/>
      <c r="G132" s="59"/>
      <c r="H132" s="58"/>
      <c r="I132" s="58"/>
      <c r="M132" s="57"/>
      <c r="N132" s="54"/>
    </row>
  </sheetData>
  <mergeCells count="24">
    <mergeCell ref="A5:M5"/>
    <mergeCell ref="A3:M4"/>
    <mergeCell ref="A1:M2"/>
    <mergeCell ref="A20:I20"/>
    <mergeCell ref="A69:I69"/>
    <mergeCell ref="A42:I42"/>
    <mergeCell ref="A49:I49"/>
    <mergeCell ref="A54:I54"/>
    <mergeCell ref="A60:I60"/>
    <mergeCell ref="D8:M8"/>
    <mergeCell ref="A81:I81"/>
    <mergeCell ref="A87:I87"/>
    <mergeCell ref="A98:I98"/>
    <mergeCell ref="A112:I112"/>
    <mergeCell ref="A114:I114"/>
    <mergeCell ref="A126:I126"/>
    <mergeCell ref="A127:I127"/>
    <mergeCell ref="D129:M129"/>
    <mergeCell ref="A129:C129"/>
    <mergeCell ref="A115:I115"/>
    <mergeCell ref="A116:I116"/>
    <mergeCell ref="A119:M119"/>
    <mergeCell ref="A124:I124"/>
    <mergeCell ref="A125:I125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orientation="portrait" useFirstPageNumber="1" r:id="rId1"/>
  <ignoredErrors>
    <ignoredError sqref="A7:N8 A10:N13 B1:N1 A2:N4 A15:N34 A14:C14 E14:N14 A36:N63 A35:C35 E35:N35 A65:N67 A64:C64 E64:N64 A69:N100 A68:C68 E68:N68 A114:N129 A111:N112 A109:E109 G109:N109 A110:E110 G110:N110 A103:N108 A101:E101 G101:N101 A102:E102 G102:N102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  Lot Démolition  Gro</vt:lpstr>
      <vt:lpstr>'LOT 02  Lot Démolition  Gro'!Impression_des_titres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Mathieu Hermant</cp:lastModifiedBy>
  <cp:lastPrinted>2025-02-24T08:47:26Z</cp:lastPrinted>
  <dcterms:created xsi:type="dcterms:W3CDTF">2025-02-24T08:47:32Z</dcterms:created>
  <dcterms:modified xsi:type="dcterms:W3CDTF">2025-02-24T08:47:33Z</dcterms:modified>
</cp:coreProperties>
</file>