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0\-Partage\Société\2_AFFAIRES - Doc interne\6_2023\ADV-23-01 - VALRIM ROMANS OSMOZ\3_DCE\1_Doc divers\DPGF\"/>
    </mc:Choice>
  </mc:AlternateContent>
  <xr:revisionPtr revIDLastSave="0" documentId="13_ncr:1_{ABD19F06-EE15-49EA-9212-76F66013237D}" xr6:coauthVersionLast="47" xr6:coauthVersionMax="47" xr10:uidLastSave="{00000000-0000-0000-0000-000000000000}"/>
  <bookViews>
    <workbookView xWindow="3394" yWindow="3394" windowWidth="24686" windowHeight="13055" xr2:uid="{00000000-000D-0000-FFFF-FFFF00000000}"/>
  </bookViews>
  <sheets>
    <sheet name="Lot N°06 MENUISERIES INTERIEUR" sheetId="1" r:id="rId1"/>
    <sheet name="Lot N°06 Option 03   Habillage" sheetId="2" r:id="rId2"/>
  </sheets>
  <definedNames>
    <definedName name="_xlnm.Print_Titles" localSheetId="0">'Lot N°06 MENUISERIES INTERIEUR'!$1:$2</definedName>
    <definedName name="_xlnm.Print_Titles" localSheetId="1">'Lot N°06 Option 03   Habillage'!$1:$2</definedName>
    <definedName name="_xlnm.Print_Area" localSheetId="0">'Lot N°06 MENUISERIES INTERIEUR'!$A$1:$F$109</definedName>
    <definedName name="_xlnm.Print_Area" localSheetId="1">'Lot N°06 Option 03   Habillage'!$A$1:$F$33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29" i="1" s="1"/>
  <c r="F10" i="1"/>
  <c r="F12" i="1"/>
  <c r="F13" i="1"/>
  <c r="F14" i="1"/>
  <c r="F17" i="1"/>
  <c r="F18" i="1"/>
  <c r="F19" i="1"/>
  <c r="F20" i="1"/>
  <c r="F21" i="1"/>
  <c r="F22" i="1"/>
  <c r="F23" i="1"/>
  <c r="F24" i="1"/>
  <c r="F26" i="1"/>
  <c r="F27" i="1"/>
  <c r="F33" i="1"/>
  <c r="F35" i="1"/>
  <c r="F36" i="1"/>
  <c r="F37" i="1"/>
  <c r="F39" i="1"/>
  <c r="F41" i="1"/>
  <c r="F42" i="1"/>
  <c r="F43" i="1"/>
  <c r="F45" i="1"/>
  <c r="F46" i="1"/>
  <c r="F47" i="1"/>
  <c r="F48" i="1"/>
  <c r="F59" i="1"/>
  <c r="F61" i="1"/>
  <c r="F62" i="1"/>
  <c r="F63" i="1"/>
  <c r="F66" i="1"/>
  <c r="F67" i="1"/>
  <c r="F68" i="1"/>
  <c r="F69" i="1"/>
  <c r="F70" i="1"/>
  <c r="F71" i="1"/>
  <c r="F72" i="1"/>
  <c r="F73" i="1"/>
  <c r="F74" i="1"/>
  <c r="F76" i="1"/>
  <c r="F77" i="1"/>
  <c r="F83" i="1"/>
  <c r="F85" i="1"/>
  <c r="F86" i="1"/>
  <c r="F88" i="1"/>
  <c r="F89" i="1"/>
  <c r="F91" i="1"/>
  <c r="F92" i="1"/>
  <c r="F93" i="1"/>
  <c r="F95" i="1"/>
  <c r="F100" i="1" s="1"/>
  <c r="F96" i="1"/>
  <c r="F97" i="1"/>
  <c r="F98" i="1"/>
  <c r="B107" i="1"/>
  <c r="F9" i="2"/>
  <c r="F11" i="2"/>
  <c r="F14" i="2" s="1"/>
  <c r="F21" i="2"/>
  <c r="F23" i="2"/>
  <c r="F26" i="2" s="1"/>
  <c r="B31" i="2"/>
  <c r="F50" i="1" l="1"/>
  <c r="F52" i="1" s="1"/>
  <c r="F79" i="1"/>
  <c r="F102" i="1" s="1"/>
  <c r="F30" i="2"/>
  <c r="F106" i="1" l="1"/>
  <c r="F107" i="1" s="1"/>
  <c r="F108" i="1" s="1"/>
  <c r="F31" i="2"/>
  <c r="F32" i="2" s="1"/>
</calcChain>
</file>

<file path=xl/sharedStrings.xml><?xml version="1.0" encoding="utf-8"?>
<sst xmlns="http://schemas.openxmlformats.org/spreadsheetml/2006/main" count="460" uniqueCount="460">
  <si>
    <t>Désignation</t>
  </si>
  <si>
    <t>Unité</t>
  </si>
  <si>
    <t>Quantité</t>
  </si>
  <si>
    <t>Prix</t>
  </si>
  <si>
    <t>Montant H.T.</t>
  </si>
  <si>
    <t>Bâtiment A</t>
  </si>
  <si>
    <t>Les quantités sont données à titre indicatif et devront être vérifiées par les entreprises (cf. article 014 du Préambule)</t>
  </si>
  <si>
    <t>CH2</t>
  </si>
  <si>
    <t>MIB</t>
  </si>
  <si>
    <t>2</t>
  </si>
  <si>
    <t>DESCRIPTION DES OUVRAGES</t>
  </si>
  <si>
    <t>CH3</t>
  </si>
  <si>
    <t>MIB</t>
  </si>
  <si>
    <t>2.1</t>
  </si>
  <si>
    <t>PARTIES PRIVATIVES</t>
  </si>
  <si>
    <t>CH4</t>
  </si>
  <si>
    <t>MIB</t>
  </si>
  <si>
    <t>2.1.1</t>
  </si>
  <si>
    <t>PORTE PALIERE INTERIEURE - EI 30</t>
  </si>
  <si>
    <t>CH5</t>
  </si>
  <si>
    <t>MIB</t>
  </si>
  <si>
    <t xml:space="preserve">2.1.1.1 </t>
  </si>
  <si>
    <t>Porte dimensions 92 x 210 cm ht</t>
  </si>
  <si>
    <t>U</t>
  </si>
  <si>
    <t>ART</t>
  </si>
  <si>
    <t>MIB-A016</t>
  </si>
  <si>
    <t xml:space="preserve">2.1.1.2 </t>
  </si>
  <si>
    <t>Habillage bois embrasement</t>
  </si>
  <si>
    <t>ML</t>
  </si>
  <si>
    <t>ART</t>
  </si>
  <si>
    <t>MIB-A138</t>
  </si>
  <si>
    <t>2.1.2</t>
  </si>
  <si>
    <t>PORTES BOIS ISOPLANES AVEC AME ALVEOLAIRE</t>
  </si>
  <si>
    <t>CH5</t>
  </si>
  <si>
    <t>MIB</t>
  </si>
  <si>
    <t xml:space="preserve">2.1.2.1 </t>
  </si>
  <si>
    <t>Dimensions 0,83 x 2,04 m ht avec serrure bec de cane à condamnation à clés</t>
  </si>
  <si>
    <t>U</t>
  </si>
  <si>
    <t>ART</t>
  </si>
  <si>
    <t>MIB-A018</t>
  </si>
  <si>
    <t xml:space="preserve">2.1.2.2 </t>
  </si>
  <si>
    <t>Dimensions 0,83 m x 2,04 m ht avec serrure bec de cane à condamnation à bouton - décondamnation extérieure.</t>
  </si>
  <si>
    <t>U</t>
  </si>
  <si>
    <t>ART</t>
  </si>
  <si>
    <t>MIB-A019</t>
  </si>
  <si>
    <t xml:space="preserve">2.1.2.3 </t>
  </si>
  <si>
    <t>Dimensions 0,83 x 2,04 m ht avec serrure bec de cane sans condamnation</t>
  </si>
  <si>
    <t>U</t>
  </si>
  <si>
    <t>ART</t>
  </si>
  <si>
    <t>MIB-A020</t>
  </si>
  <si>
    <t>2.1.3</t>
  </si>
  <si>
    <t>PORTES DE PLACARDS COULISSANTES</t>
  </si>
  <si>
    <t>CH5</t>
  </si>
  <si>
    <t>MIB</t>
  </si>
  <si>
    <t>2.1.3.1</t>
  </si>
  <si>
    <t>Référence "ECO+"</t>
  </si>
  <si>
    <t>CH6</t>
  </si>
  <si>
    <t>MIB</t>
  </si>
  <si>
    <t xml:space="preserve">2.1.3.1.1 </t>
  </si>
  <si>
    <t>Dimensions de 1,10 à 1,19 x 2,50 m ht</t>
  </si>
  <si>
    <t>U</t>
  </si>
  <si>
    <t>ART</t>
  </si>
  <si>
    <t>MIB-A075</t>
  </si>
  <si>
    <t xml:space="preserve">2.1.3.1.4 </t>
  </si>
  <si>
    <t>Dimensions de 1,40 à 1,49 x 2,50 m ht</t>
  </si>
  <si>
    <t>U</t>
  </si>
  <si>
    <t>ART</t>
  </si>
  <si>
    <t>MIB-A078</t>
  </si>
  <si>
    <t xml:space="preserve">2.1.3.1.5 </t>
  </si>
  <si>
    <t>Dimensions de 1,50 à 1,59 x 2,10 m ht</t>
  </si>
  <si>
    <t>U</t>
  </si>
  <si>
    <t>ART</t>
  </si>
  <si>
    <t>SEB-A190</t>
  </si>
  <si>
    <t xml:space="preserve">2.1.3.1.6 </t>
  </si>
  <si>
    <t>Dimensions de 1,50 à 1,59 x 2,50 m ht</t>
  </si>
  <si>
    <t>U</t>
  </si>
  <si>
    <t>ART</t>
  </si>
  <si>
    <t>MIB-A079</t>
  </si>
  <si>
    <t xml:space="preserve">2.1.3.1.9 </t>
  </si>
  <si>
    <t>Dimensions de 1,80 à 1,89 x 2,10 m ht</t>
  </si>
  <si>
    <t>U</t>
  </si>
  <si>
    <t>ART</t>
  </si>
  <si>
    <t>SEB-A191</t>
  </si>
  <si>
    <t xml:space="preserve">2.1.3.1.13 </t>
  </si>
  <si>
    <t>Dimensions de 2.40 à 2.49 x 2,10 m ht</t>
  </si>
  <si>
    <t>U</t>
  </si>
  <si>
    <t>ART</t>
  </si>
  <si>
    <t>MIB-A088</t>
  </si>
  <si>
    <t xml:space="preserve">2.1.3.1.14 </t>
  </si>
  <si>
    <t>Dimensions de 2.70 à 2.79 x 2,30 m ht</t>
  </si>
  <si>
    <t>U</t>
  </si>
  <si>
    <t>ART</t>
  </si>
  <si>
    <t>SEB-A192</t>
  </si>
  <si>
    <t xml:space="preserve">2.1.3.1.15 </t>
  </si>
  <si>
    <t>Dimensions de 2.70 à 2.79 x 2,50 m ht</t>
  </si>
  <si>
    <t>U</t>
  </si>
  <si>
    <t>ART</t>
  </si>
  <si>
    <t>MIB-A091</t>
  </si>
  <si>
    <t>2.1.4</t>
  </si>
  <si>
    <t>TRAVAUX DIVERS</t>
  </si>
  <si>
    <t>CH5</t>
  </si>
  <si>
    <t>MIB</t>
  </si>
  <si>
    <t xml:space="preserve">2.1.4.1 </t>
  </si>
  <si>
    <t>Trappes de visite gaines techniques - EI30</t>
  </si>
  <si>
    <t>U</t>
  </si>
  <si>
    <t>ART</t>
  </si>
  <si>
    <t>MIB-A100</t>
  </si>
  <si>
    <t xml:space="preserve">2.1.4.2 </t>
  </si>
  <si>
    <t>Poteaux abouts de cloisons et doublages</t>
  </si>
  <si>
    <t>ML</t>
  </si>
  <si>
    <t>ART</t>
  </si>
  <si>
    <t>MIB-A113</t>
  </si>
  <si>
    <t>Total PARTIES PRIVATIVES</t>
  </si>
  <si>
    <t>STOT</t>
  </si>
  <si>
    <t>2.2</t>
  </si>
  <si>
    <t>PARTIES COMMUNES</t>
  </si>
  <si>
    <t>CH4</t>
  </si>
  <si>
    <t>MIB</t>
  </si>
  <si>
    <t>2.2.1</t>
  </si>
  <si>
    <t>ENSEMBLES MENUISES BOIS VITRES INTERIEURS</t>
  </si>
  <si>
    <t>CH5</t>
  </si>
  <si>
    <t xml:space="preserve">2.2.1.1 </t>
  </si>
  <si>
    <t>Porte 2 vantaux de 0.95+0.57 x 2,10 m ht - ferme-porte - sans cylindre</t>
  </si>
  <si>
    <t>U</t>
  </si>
  <si>
    <t>ART</t>
  </si>
  <si>
    <t>MIB-A135</t>
  </si>
  <si>
    <t>2.2.2</t>
  </si>
  <si>
    <t>PORTES COMMUNES INTERIEURES A  AME PLEINE</t>
  </si>
  <si>
    <t>CH5</t>
  </si>
  <si>
    <t>MIB</t>
  </si>
  <si>
    <t xml:space="preserve">2.2.2.1 </t>
  </si>
  <si>
    <t>Porte de 0.93 x 2,04 m ht - EI30 - ferme-porte - sans cylindre</t>
  </si>
  <si>
    <t>U</t>
  </si>
  <si>
    <t>ART</t>
  </si>
  <si>
    <t>MIB-A103</t>
  </si>
  <si>
    <t xml:space="preserve">2.2.2.2 </t>
  </si>
  <si>
    <t>Porte de 0.93 x 2,04 m ht - EI30 -  ferme-porte - avec cylindre</t>
  </si>
  <si>
    <t>U</t>
  </si>
  <si>
    <t>ART</t>
  </si>
  <si>
    <t>MIB-A104</t>
  </si>
  <si>
    <t xml:space="preserve">2.2.2.3 </t>
  </si>
  <si>
    <t>Porte de 0.93 x 2,04 m ht - avec cylindre</t>
  </si>
  <si>
    <t>U</t>
  </si>
  <si>
    <t>ART</t>
  </si>
  <si>
    <t>MIB-A141</t>
  </si>
  <si>
    <t>2.2.3</t>
  </si>
  <si>
    <t>FACADES DE GAINES TECHNIQUES</t>
  </si>
  <si>
    <t>CH5</t>
  </si>
  <si>
    <t>MIB</t>
  </si>
  <si>
    <t xml:space="preserve">2.2.3.1 </t>
  </si>
  <si>
    <t>Façades de gaines techniques - dim: 4.45 x 2.30 m ht</t>
  </si>
  <si>
    <t>Ens</t>
  </si>
  <si>
    <t>ART</t>
  </si>
  <si>
    <t>MIB-A105</t>
  </si>
  <si>
    <t>2.2.4</t>
  </si>
  <si>
    <t>AMENAGEMENT COMMUNS</t>
  </si>
  <si>
    <t>CH5</t>
  </si>
  <si>
    <t xml:space="preserve">2.2.4.1 </t>
  </si>
  <si>
    <t>Miroir de 2.68x2.50m ht</t>
  </si>
  <si>
    <t>U</t>
  </si>
  <si>
    <t>ART</t>
  </si>
  <si>
    <t>MIB-A134</t>
  </si>
  <si>
    <t xml:space="preserve">2.2.4.2 </t>
  </si>
  <si>
    <t>Numérotation étage</t>
  </si>
  <si>
    <t>U</t>
  </si>
  <si>
    <t>ART</t>
  </si>
  <si>
    <t>MIB-A121</t>
  </si>
  <si>
    <t xml:space="preserve">2.2.4.3 </t>
  </si>
  <si>
    <t>Numérotation logements</t>
  </si>
  <si>
    <t>U</t>
  </si>
  <si>
    <t>ART</t>
  </si>
  <si>
    <t>MIB-A123</t>
  </si>
  <si>
    <t>2.2.5</t>
  </si>
  <si>
    <t>TRAVAUX DIVERS</t>
  </si>
  <si>
    <t>CH5</t>
  </si>
  <si>
    <t>MIB</t>
  </si>
  <si>
    <t xml:space="preserve">2.2.5.1 </t>
  </si>
  <si>
    <t>Plans de sécurité</t>
  </si>
  <si>
    <t>U</t>
  </si>
  <si>
    <t>ART</t>
  </si>
  <si>
    <t>MIB-A106</t>
  </si>
  <si>
    <t xml:space="preserve">2.2.5.2 </t>
  </si>
  <si>
    <t>Système inter-ouverture</t>
  </si>
  <si>
    <t>U</t>
  </si>
  <si>
    <t>ART</t>
  </si>
  <si>
    <t>MIB-A107</t>
  </si>
  <si>
    <t xml:space="preserve">2.2.5.3 </t>
  </si>
  <si>
    <t>Trappes de visite gaines techniques - EI30</t>
  </si>
  <si>
    <t>U</t>
  </si>
  <si>
    <t>ART</t>
  </si>
  <si>
    <t>MIB-A139</t>
  </si>
  <si>
    <t xml:space="preserve">2.2.5.4 </t>
  </si>
  <si>
    <t>Signalétique ascenseur</t>
  </si>
  <si>
    <t>U</t>
  </si>
  <si>
    <t>ART</t>
  </si>
  <si>
    <t>MIB-A126</t>
  </si>
  <si>
    <t>Total PARTIES COMMUNES</t>
  </si>
  <si>
    <t>STOT</t>
  </si>
  <si>
    <t>Total Bâtiment A</t>
  </si>
  <si>
    <t>STOT_LS0</t>
  </si>
  <si>
    <t>Bâtiment B</t>
  </si>
  <si>
    <t>Les quantités sont données à titre indicatif et devront être vérifiées par les entreprises (cf. article 014 du Préambule)</t>
  </si>
  <si>
    <t>CH2</t>
  </si>
  <si>
    <t>MIB</t>
  </si>
  <si>
    <t>2</t>
  </si>
  <si>
    <t>DESCRIPTION DES OUVRAGES</t>
  </si>
  <si>
    <t>CH3</t>
  </si>
  <si>
    <t>MIB</t>
  </si>
  <si>
    <t>2.1</t>
  </si>
  <si>
    <t>PARTIES PRIVATIVES</t>
  </si>
  <si>
    <t>CH4</t>
  </si>
  <si>
    <t>MIB</t>
  </si>
  <si>
    <t>2.1.1</t>
  </si>
  <si>
    <t>PORTE PALIERE INTERIEURE - EI 30</t>
  </si>
  <si>
    <t>CH5</t>
  </si>
  <si>
    <t>MIB</t>
  </si>
  <si>
    <t xml:space="preserve">2.1.1.1 </t>
  </si>
  <si>
    <t>Porte dimensions 92 x 210 cm ht</t>
  </si>
  <si>
    <t>U</t>
  </si>
  <si>
    <t>ART</t>
  </si>
  <si>
    <t>MIB-A016</t>
  </si>
  <si>
    <t>2.1.2</t>
  </si>
  <si>
    <t>PORTES BOIS ISOPLANES AVEC AME ALVEOLAIRE</t>
  </si>
  <si>
    <t>CH5</t>
  </si>
  <si>
    <t>MIB</t>
  </si>
  <si>
    <t xml:space="preserve">2.1.2.1 </t>
  </si>
  <si>
    <t>Dimensions 0,83 x 2,04 m ht avec serrure bec de cane à condamnation à clés</t>
  </si>
  <si>
    <t>U</t>
  </si>
  <si>
    <t>ART</t>
  </si>
  <si>
    <t>MIB-A018</t>
  </si>
  <si>
    <t xml:space="preserve">2.1.2.2 </t>
  </si>
  <si>
    <t>Dimensions 0,83 m x 2,04 m ht avec serrure bec de cane à condamnation à bouton - décondamnation extérieure.</t>
  </si>
  <si>
    <t>U</t>
  </si>
  <si>
    <t>ART</t>
  </si>
  <si>
    <t>MIB-A019</t>
  </si>
  <si>
    <t xml:space="preserve">2.1.2.3 </t>
  </si>
  <si>
    <t>Dimensions 0,83 x 2,04 m ht avec serrure bec de cane sans condamnation</t>
  </si>
  <si>
    <t>U</t>
  </si>
  <si>
    <t>ART</t>
  </si>
  <si>
    <t>MIB-A020</t>
  </si>
  <si>
    <t>2.1.3</t>
  </si>
  <si>
    <t>PORTES DE PLACARDS COULISSANTES</t>
  </si>
  <si>
    <t>CH5</t>
  </si>
  <si>
    <t>MIB</t>
  </si>
  <si>
    <t>2.1.3.1</t>
  </si>
  <si>
    <t>Référence "ECO+"</t>
  </si>
  <si>
    <t>CH6</t>
  </si>
  <si>
    <t>MIB</t>
  </si>
  <si>
    <t xml:space="preserve">2.1.3.1.2 </t>
  </si>
  <si>
    <t>Dimensions de 1,20 à 1,29 x 2,50 m ht</t>
  </si>
  <si>
    <t>U</t>
  </si>
  <si>
    <t>ART</t>
  </si>
  <si>
    <t>MIB-A076</t>
  </si>
  <si>
    <t xml:space="preserve">2.1.3.1.3 </t>
  </si>
  <si>
    <t>Dimensions de 1,30 à 1,39 x 2,50 m ht</t>
  </si>
  <si>
    <t>U</t>
  </si>
  <si>
    <t>ART</t>
  </si>
  <si>
    <t>MIB-A077</t>
  </si>
  <si>
    <t xml:space="preserve">2.1.3.1.7 </t>
  </si>
  <si>
    <t>Dimensions de 1,60 à 1,69 x 2,50 m ht</t>
  </si>
  <si>
    <t>U</t>
  </si>
  <si>
    <t>ART</t>
  </si>
  <si>
    <t>MIB-A080</t>
  </si>
  <si>
    <t xml:space="preserve">2.1.3.1.8 </t>
  </si>
  <si>
    <t>Dimensions de 1,70 à 1,79 x 2,10 m ht</t>
  </si>
  <si>
    <t>U</t>
  </si>
  <si>
    <t>ART</t>
  </si>
  <si>
    <t>MIB-A081</t>
  </si>
  <si>
    <t xml:space="preserve">2.1.3.1.9 </t>
  </si>
  <si>
    <t>Dimensions de 1,80 à 1,89 x 2,10 m ht</t>
  </si>
  <si>
    <t>U</t>
  </si>
  <si>
    <t>ART</t>
  </si>
  <si>
    <t>SEB-A191</t>
  </si>
  <si>
    <t xml:space="preserve">2.1.3.1.10 </t>
  </si>
  <si>
    <t>Dimensions de 1,80 à 1,89 x 2,30 m ht</t>
  </si>
  <si>
    <t>U</t>
  </si>
  <si>
    <t>ART</t>
  </si>
  <si>
    <t>MIB-A082</t>
  </si>
  <si>
    <t xml:space="preserve">2.1.3.1.11 </t>
  </si>
  <si>
    <t>Dimensions de 1,90 à 1,99 x 2,30 m ht</t>
  </si>
  <si>
    <t>U</t>
  </si>
  <si>
    <t>ART</t>
  </si>
  <si>
    <t>SEB-A193</t>
  </si>
  <si>
    <t xml:space="preserve">2.1.3.1.12 </t>
  </si>
  <si>
    <t>Dimensions de 1,90 à 1,99 x 2,50 m ht</t>
  </si>
  <si>
    <t>U</t>
  </si>
  <si>
    <t>ART</t>
  </si>
  <si>
    <t>MIB-A083</t>
  </si>
  <si>
    <t xml:space="preserve">2.1.3.1.14 </t>
  </si>
  <si>
    <t>Dimensions de 2.70 à 2.79 x 2,30 m ht</t>
  </si>
  <si>
    <t>U</t>
  </si>
  <si>
    <t>ART</t>
  </si>
  <si>
    <t>SEB-A192</t>
  </si>
  <si>
    <t>2.1.4</t>
  </si>
  <si>
    <t>TRAVAUX DIVERS</t>
  </si>
  <si>
    <t>CH5</t>
  </si>
  <si>
    <t>MIB</t>
  </si>
  <si>
    <t xml:space="preserve">2.1.4.1 </t>
  </si>
  <si>
    <t>Trappes de visite gaines techniques - EI30</t>
  </si>
  <si>
    <t>U</t>
  </si>
  <si>
    <t>ART</t>
  </si>
  <si>
    <t>MIB-A100</t>
  </si>
  <si>
    <t xml:space="preserve">2.1.4.2 </t>
  </si>
  <si>
    <t>Poteaux abouts de cloisons et doublages</t>
  </si>
  <si>
    <t>ML</t>
  </si>
  <si>
    <t>ART</t>
  </si>
  <si>
    <t>MIB-A113</t>
  </si>
  <si>
    <t>Total PARTIES PRIVATIVES</t>
  </si>
  <si>
    <t>STOT</t>
  </si>
  <si>
    <t>2.2</t>
  </si>
  <si>
    <t>PARTIES COMMUNES</t>
  </si>
  <si>
    <t>CH4</t>
  </si>
  <si>
    <t>MIB</t>
  </si>
  <si>
    <t>2.2.1</t>
  </si>
  <si>
    <t>ENSEMBLES MENUISES BOIS VITRES INTERIEURS</t>
  </si>
  <si>
    <t>CH5</t>
  </si>
  <si>
    <t xml:space="preserve">2.2.1.1 </t>
  </si>
  <si>
    <t>Porte 2 vantaux de 0.95+0.57 x 2,10 m ht - ferme-porte - sans cylindre</t>
  </si>
  <si>
    <t>U</t>
  </si>
  <si>
    <t>ART</t>
  </si>
  <si>
    <t>MIB-A135</t>
  </si>
  <si>
    <t>2.2.2</t>
  </si>
  <si>
    <t>PORTES COMMUNES INTERIEURES A  AME PLEINE</t>
  </si>
  <si>
    <t>CH5</t>
  </si>
  <si>
    <t>MIB</t>
  </si>
  <si>
    <t xml:space="preserve">2.2.2.1 </t>
  </si>
  <si>
    <t>Porte de 0.93 x 2,04 m ht - EI30 - ferme-porte - sans cylindre</t>
  </si>
  <si>
    <t>U</t>
  </si>
  <si>
    <t>ART</t>
  </si>
  <si>
    <t>MIB-A103</t>
  </si>
  <si>
    <t xml:space="preserve">2.2.2.2 </t>
  </si>
  <si>
    <t>Porte de 0.93 x 2,04 m ht - EI30 -  ferme-porte - avec cylindre</t>
  </si>
  <si>
    <t>U</t>
  </si>
  <si>
    <t>ART</t>
  </si>
  <si>
    <t>MIB-A104</t>
  </si>
  <si>
    <t>2.2.3</t>
  </si>
  <si>
    <t>FACADES DE GAINES TECHNIQUES</t>
  </si>
  <si>
    <t>CH5</t>
  </si>
  <si>
    <t>MIB</t>
  </si>
  <si>
    <t xml:space="preserve">2.2.3.2 </t>
  </si>
  <si>
    <t>Façades de gaines techniques - dim: 3.48 x 2.30 m ht</t>
  </si>
  <si>
    <t>Ens</t>
  </si>
  <si>
    <t>ART</t>
  </si>
  <si>
    <t>MIB-A116</t>
  </si>
  <si>
    <t xml:space="preserve">2.2.3.3 </t>
  </si>
  <si>
    <t>Façades de gaines techniques - dim: 3.03 x 2.30 m ht</t>
  </si>
  <si>
    <t>Ens</t>
  </si>
  <si>
    <t>ART</t>
  </si>
  <si>
    <t>SEB-A194</t>
  </si>
  <si>
    <t>2.2.4</t>
  </si>
  <si>
    <t>AMENAGEMENT COMMUNS</t>
  </si>
  <si>
    <t>CH5</t>
  </si>
  <si>
    <t xml:space="preserve">2.2.4.1 </t>
  </si>
  <si>
    <t>Miroir de 2.68x2.50m ht</t>
  </si>
  <si>
    <t>U</t>
  </si>
  <si>
    <t>ART</t>
  </si>
  <si>
    <t>MIB-A134</t>
  </si>
  <si>
    <t xml:space="preserve">2.2.4.2 </t>
  </si>
  <si>
    <t>Numérotation étage</t>
  </si>
  <si>
    <t>U</t>
  </si>
  <si>
    <t>ART</t>
  </si>
  <si>
    <t>MIB-A121</t>
  </si>
  <si>
    <t xml:space="preserve">2.2.4.3 </t>
  </si>
  <si>
    <t>Numérotation logements</t>
  </si>
  <si>
    <t>U</t>
  </si>
  <si>
    <t>ART</t>
  </si>
  <si>
    <t>MIB-A123</t>
  </si>
  <si>
    <t>2.2.5</t>
  </si>
  <si>
    <t>TRAVAUX DIVERS</t>
  </si>
  <si>
    <t>CH5</t>
  </si>
  <si>
    <t>MIB</t>
  </si>
  <si>
    <t xml:space="preserve">2.2.5.1 </t>
  </si>
  <si>
    <t>Plans de sécurité</t>
  </si>
  <si>
    <t>U</t>
  </si>
  <si>
    <t>ART</t>
  </si>
  <si>
    <t>MIB-A106</t>
  </si>
  <si>
    <t xml:space="preserve">2.2.5.2 </t>
  </si>
  <si>
    <t>Système inter-ouverture</t>
  </si>
  <si>
    <t>U</t>
  </si>
  <si>
    <t>ART</t>
  </si>
  <si>
    <t>MIB-A107</t>
  </si>
  <si>
    <t xml:space="preserve">2.2.5.3 </t>
  </si>
  <si>
    <t>Trappes de visite gaines techniques - EI30</t>
  </si>
  <si>
    <t>U</t>
  </si>
  <si>
    <t>ART</t>
  </si>
  <si>
    <t>MIB-A139</t>
  </si>
  <si>
    <t xml:space="preserve">2.2.5.4 </t>
  </si>
  <si>
    <t>Signalétique ascenseur</t>
  </si>
  <si>
    <t>U</t>
  </si>
  <si>
    <t>ART</t>
  </si>
  <si>
    <t>MIB-A126</t>
  </si>
  <si>
    <t>Total PARTIES COMMUNES</t>
  </si>
  <si>
    <t>STOT</t>
  </si>
  <si>
    <t>Total Bâtiment B</t>
  </si>
  <si>
    <t>STOT_LS0</t>
  </si>
  <si>
    <t>Montant HT du Lot N°06 MENUISERIES INTERIEURES BOIS</t>
  </si>
  <si>
    <t>TOTHT</t>
  </si>
  <si>
    <t>TVA</t>
  </si>
  <si>
    <t>Montant TTC</t>
  </si>
  <si>
    <t>TOTTTC</t>
  </si>
  <si>
    <t>Désignation</t>
  </si>
  <si>
    <t>Unité</t>
  </si>
  <si>
    <t>Quantité</t>
  </si>
  <si>
    <t>Prix</t>
  </si>
  <si>
    <t>Montant H.T.</t>
  </si>
  <si>
    <t>Bâtiment A</t>
  </si>
  <si>
    <t>Les quantités sont données à titre indicatif et devront être vérifiées par les entreprises (cf. article 014 du Préambule)</t>
  </si>
  <si>
    <t>CH2</t>
  </si>
  <si>
    <t>MIB</t>
  </si>
  <si>
    <t>3</t>
  </si>
  <si>
    <t>DESCRIPTION DES OUVRAGES</t>
  </si>
  <si>
    <t>CH3</t>
  </si>
  <si>
    <t>MIB</t>
  </si>
  <si>
    <t>3.1</t>
  </si>
  <si>
    <t>PARTIES PRIVATIVES</t>
  </si>
  <si>
    <t>CH4</t>
  </si>
  <si>
    <t>MIB</t>
  </si>
  <si>
    <t>3.1.1</t>
  </si>
  <si>
    <t>TRAVAUX DIVERS</t>
  </si>
  <si>
    <t>CH5</t>
  </si>
  <si>
    <t>MIB</t>
  </si>
  <si>
    <t xml:space="preserve">3.1.1.1 </t>
  </si>
  <si>
    <t>Tablette médium hydrofuge sur bâtis supports des WC</t>
  </si>
  <si>
    <t>ML</t>
  </si>
  <si>
    <t>ART</t>
  </si>
  <si>
    <t>MIB-A114</t>
  </si>
  <si>
    <t>Total PARTIES PRIVATIVES</t>
  </si>
  <si>
    <t>STOT</t>
  </si>
  <si>
    <t>Total Bâtiment A</t>
  </si>
  <si>
    <t>STOT_LS0</t>
  </si>
  <si>
    <t>Bâtiment B</t>
  </si>
  <si>
    <t>Les quantités sont données à titre indicatif et devront être vérifiées par les entreprises (cf. article 014 du Préambule)</t>
  </si>
  <si>
    <t>CH2</t>
  </si>
  <si>
    <t>MIB</t>
  </si>
  <si>
    <t>3</t>
  </si>
  <si>
    <t>DESCRIPTION DES OUVRAGES</t>
  </si>
  <si>
    <t>CH3</t>
  </si>
  <si>
    <t>MIB</t>
  </si>
  <si>
    <t>3.1</t>
  </si>
  <si>
    <t>PARTIES PRIVATIVES</t>
  </si>
  <si>
    <t>CH4</t>
  </si>
  <si>
    <t>MIB</t>
  </si>
  <si>
    <t>3.1.1</t>
  </si>
  <si>
    <t>TRAVAUX DIVERS</t>
  </si>
  <si>
    <t>CH5</t>
  </si>
  <si>
    <t>MIB</t>
  </si>
  <si>
    <t xml:space="preserve">3.1.1.1 </t>
  </si>
  <si>
    <t>Tablette médium hydrofuge sur bâtis supports des WC</t>
  </si>
  <si>
    <t>ML</t>
  </si>
  <si>
    <t>ART</t>
  </si>
  <si>
    <t>MIB-A114</t>
  </si>
  <si>
    <t>Total PARTIES PRIVATIVES</t>
  </si>
  <si>
    <t>STOT</t>
  </si>
  <si>
    <t>Total Bâtiment B</t>
  </si>
  <si>
    <t>STOT_LS0</t>
  </si>
  <si>
    <t>Montant HT du Lot N°06 MENUISERIES INTERIEURES BOIS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</si>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</sst>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3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000000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b/>
      <u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D0D0D0"/>
        <bgColor indexed="64"/>
      </patternFill>
    </fill>
    <fill>
      <patternFill patternType="solid">
        <fgColor rgb="FFF7E3DD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48484"/>
      </top>
      <bottom style="thin">
        <color rgb="FF000000"/>
      </bottom>
      <diagonal/>
    </border>
    <border>
      <left style="thin">
        <color rgb="FF848484"/>
      </left>
      <right/>
      <top style="thin">
        <color rgb="FF848484"/>
      </top>
      <bottom style="thin">
        <color rgb="FF848484"/>
      </bottom>
      <diagonal/>
    </border>
    <border>
      <left style="thin">
        <color rgb="FF000000"/>
      </left>
      <right/>
      <top style="thin">
        <color rgb="FF000000"/>
      </top>
      <bottom style="thin">
        <color rgb="FF84848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848484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84848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3" fillId="3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8" fillId="0" borderId="0" applyFill="0">
      <alignment horizontal="left" vertical="top" wrapText="1" indent="2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6" fillId="0" borderId="0" applyFill="0">
      <alignment horizontal="righ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 indent="1"/>
    </xf>
    <xf numFmtId="0" fontId="18" fillId="0" borderId="0" applyFill="0">
      <alignment horizontal="left" vertical="top" wrapText="1" inden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/>
    </xf>
  </cellStyleXfs>
  <cellXfs count="59">
    <xf numFmtId="0" fontId="0" fillId="0" borderId="0" xfId="0"/>
    <xf numFmtId="0" fontId="21" fillId="0" borderId="11" xfId="0" applyFont="1" applyBorder="1" applyAlignment="1">
      <alignment horizontal="right" vertical="top" wrapText="1"/>
    </xf>
    <xf numFmtId="0" fontId="21" fillId="0" borderId="11" xfId="0" applyFont="1" applyBorder="1" applyAlignment="1">
      <alignment horizontal="center" vertical="top" wrapText="1"/>
    </xf>
    <xf numFmtId="49" fontId="0" fillId="0" borderId="0" xfId="0" applyNumberFormat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165" fontId="22" fillId="4" borderId="0" xfId="0" applyNumberFormat="1" applyFont="1" applyFill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64" fontId="0" fillId="0" borderId="17" xfId="0" applyNumberFormat="1" applyBorder="1" applyAlignment="1" applyProtection="1">
      <alignment horizontal="right" vertical="top" wrapText="1"/>
      <protection locked="0"/>
    </xf>
    <xf numFmtId="164" fontId="0" fillId="0" borderId="17" xfId="0" applyNumberFormat="1" applyBorder="1" applyAlignment="1" applyProtection="1">
      <alignment horizontal="center" vertical="top" wrapText="1"/>
      <protection locked="0"/>
    </xf>
    <xf numFmtId="0" fontId="0" fillId="0" borderId="21" xfId="0" applyBorder="1" applyAlignment="1">
      <alignment horizontal="left" vertical="top" wrapText="1"/>
    </xf>
    <xf numFmtId="164" fontId="0" fillId="0" borderId="11" xfId="0" applyNumberForma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 applyProtection="1">
      <alignment horizontal="left" vertical="top" wrapText="1"/>
    </xf>
    <xf numFmtId="0" fontId="0" fillId="0" borderId="10" xfId="0" applyBorder="1" applyAlignment="1" applyProtection="1">
      <alignment horizontal="center" vertical="top" wrapText="1"/>
    </xf>
    <xf numFmtId="0" fontId="21" fillId="0" borderId="11" xfId="0" applyFont="1" applyBorder="1" applyAlignment="1" applyProtection="1">
      <alignment horizontal="left" vertical="top" wrapText="1"/>
    </xf>
    <xf numFmtId="0" fontId="21" fillId="0" borderId="11" xfId="0" applyFont="1" applyBorder="1" applyAlignment="1" applyProtection="1">
      <alignment horizontal="right" vertical="top" wrapText="1"/>
    </xf>
    <xf numFmtId="0" fontId="0" fillId="0" borderId="9" xfId="0" applyBorder="1" applyAlignment="1" applyProtection="1">
      <alignment horizontal="left" vertical="top" wrapText="1"/>
    </xf>
    <xf numFmtId="0" fontId="0" fillId="0" borderId="14" xfId="0" applyBorder="1" applyAlignment="1" applyProtection="1">
      <alignment horizontal="left" vertical="top" wrapText="1"/>
    </xf>
    <xf numFmtId="0" fontId="0" fillId="0" borderId="15" xfId="0" applyBorder="1" applyAlignment="1" applyProtection="1">
      <alignment horizontal="left" vertical="top" wrapText="1"/>
    </xf>
    <xf numFmtId="0" fontId="2" fillId="2" borderId="8" xfId="2" applyBorder="1" applyProtection="1">
      <alignment horizontal="left" vertical="top" wrapText="1"/>
    </xf>
    <xf numFmtId="0" fontId="2" fillId="2" borderId="16" xfId="2" applyBorder="1" applyProtection="1">
      <alignment horizontal="left" vertical="top" wrapText="1"/>
    </xf>
    <xf numFmtId="0" fontId="0" fillId="0" borderId="17" xfId="0" applyBorder="1" applyAlignment="1" applyProtection="1">
      <alignment horizontal="left" vertical="top" wrapText="1"/>
    </xf>
    <xf numFmtId="0" fontId="5" fillId="0" borderId="7" xfId="6" applyBorder="1" applyProtection="1">
      <alignment horizontal="left" vertical="top" wrapText="1"/>
    </xf>
    <xf numFmtId="0" fontId="6" fillId="0" borderId="18" xfId="7" applyBorder="1" applyProtection="1">
      <alignment horizontal="left" vertical="top" wrapText="1"/>
    </xf>
    <xf numFmtId="0" fontId="2" fillId="0" borderId="5" xfId="10" applyBorder="1" applyProtection="1">
      <alignment horizontal="left" vertical="top" wrapText="1"/>
    </xf>
    <xf numFmtId="0" fontId="2" fillId="0" borderId="10" xfId="10" applyBorder="1" applyProtection="1">
      <alignment horizontal="left" vertical="top" wrapText="1"/>
    </xf>
    <xf numFmtId="0" fontId="9" fillId="0" borderId="3" xfId="14" applyBorder="1" applyProtection="1">
      <alignment horizontal="left" vertical="top" wrapText="1"/>
    </xf>
    <xf numFmtId="0" fontId="9" fillId="0" borderId="19" xfId="14" applyBorder="1" applyProtection="1">
      <alignment horizontal="left" vertical="top" wrapText="1"/>
    </xf>
    <xf numFmtId="0" fontId="12" fillId="0" borderId="6" xfId="18" applyBorder="1" applyProtection="1">
      <alignment horizontal="left" vertical="top" wrapText="1"/>
    </xf>
    <xf numFmtId="0" fontId="12" fillId="0" borderId="20" xfId="18" applyBorder="1" applyProtection="1">
      <alignment horizontal="left" vertical="top" wrapText="1"/>
    </xf>
    <xf numFmtId="0" fontId="13" fillId="0" borderId="6" xfId="26" applyBorder="1" applyAlignment="1" applyProtection="1">
      <alignment horizontal="left" vertical="top" wrapText="1"/>
    </xf>
    <xf numFmtId="0" fontId="13" fillId="0" borderId="20" xfId="26" applyBorder="1" applyProtection="1">
      <alignment horizontal="left" vertical="top" wrapText="1" indent="1"/>
    </xf>
    <xf numFmtId="0" fontId="0" fillId="0" borderId="17" xfId="0" applyBorder="1" applyAlignment="1" applyProtection="1">
      <alignment horizontal="left" vertical="top"/>
    </xf>
    <xf numFmtId="164" fontId="0" fillId="0" borderId="17" xfId="0" applyNumberFormat="1" applyBorder="1" applyAlignment="1" applyProtection="1">
      <alignment horizontal="right" vertical="top" wrapText="1"/>
    </xf>
    <xf numFmtId="0" fontId="0" fillId="0" borderId="6" xfId="0" applyBorder="1" applyAlignment="1" applyProtection="1">
      <alignment horizontal="left" vertical="top" wrapText="1"/>
    </xf>
    <xf numFmtId="0" fontId="0" fillId="0" borderId="20" xfId="0" applyBorder="1" applyAlignment="1" applyProtection="1">
      <alignment horizontal="left" vertical="top" wrapText="1"/>
    </xf>
    <xf numFmtId="0" fontId="6" fillId="0" borderId="6" xfId="17" applyBorder="1" applyAlignment="1" applyProtection="1">
      <alignment horizontal="left" vertical="top" wrapText="1"/>
    </xf>
    <xf numFmtId="0" fontId="6" fillId="0" borderId="20" xfId="17" applyBorder="1" applyProtection="1">
      <alignment horizontal="right" vertical="top" wrapText="1"/>
    </xf>
    <xf numFmtId="0" fontId="0" fillId="0" borderId="2" xfId="0" applyBorder="1" applyAlignment="1" applyProtection="1">
      <alignment horizontal="left" vertical="top" wrapText="1"/>
    </xf>
    <xf numFmtId="0" fontId="0" fillId="0" borderId="22" xfId="0" applyBorder="1" applyAlignment="1" applyProtection="1">
      <alignment horizontal="left" vertical="top" wrapText="1"/>
    </xf>
    <xf numFmtId="0" fontId="2" fillId="2" borderId="5" xfId="3" applyBorder="1" applyProtection="1">
      <alignment horizontal="left" vertical="top" wrapText="1"/>
    </xf>
    <xf numFmtId="0" fontId="2" fillId="2" borderId="10" xfId="3" applyBorder="1" applyProtection="1">
      <alignment horizontal="left" vertical="top" wrapText="1"/>
    </xf>
    <xf numFmtId="0" fontId="0" fillId="0" borderId="3" xfId="0" applyBorder="1" applyAlignment="1" applyProtection="1">
      <alignment horizontal="left" vertical="top" wrapText="1"/>
    </xf>
    <xf numFmtId="0" fontId="0" fillId="0" borderId="19" xfId="0" applyBorder="1" applyAlignment="1" applyProtection="1">
      <alignment horizontal="left" vertical="top" wrapText="1"/>
    </xf>
    <xf numFmtId="0" fontId="0" fillId="0" borderId="21" xfId="0" applyBorder="1" applyAlignment="1" applyProtection="1">
      <alignment horizontal="left" vertical="top" wrapText="1"/>
    </xf>
    <xf numFmtId="0" fontId="12" fillId="0" borderId="6" xfId="22" applyBorder="1" applyProtection="1">
      <alignment horizontal="left" vertical="top" wrapText="1"/>
    </xf>
    <xf numFmtId="0" fontId="12" fillId="0" borderId="20" xfId="22" applyBorder="1" applyProtection="1">
      <alignment horizontal="left" vertical="top" wrapText="1"/>
    </xf>
    <xf numFmtId="0" fontId="9" fillId="0" borderId="6" xfId="14" applyBorder="1" applyProtection="1">
      <alignment horizontal="left" vertical="top" wrapText="1"/>
    </xf>
    <xf numFmtId="0" fontId="9" fillId="0" borderId="20" xfId="14" applyBorder="1" applyProtection="1">
      <alignment horizontal="left" vertical="top" wrapText="1"/>
    </xf>
    <xf numFmtId="165" fontId="0" fillId="0" borderId="17" xfId="0" applyNumberFormat="1" applyBorder="1" applyAlignment="1" applyProtection="1">
      <alignment horizontal="right" vertical="top" wrapText="1"/>
    </xf>
    <xf numFmtId="0" fontId="6" fillId="0" borderId="2" xfId="17" applyBorder="1" applyAlignment="1" applyProtection="1">
      <alignment horizontal="left" vertical="top" wrapText="1"/>
    </xf>
    <xf numFmtId="0" fontId="6" fillId="0" borderId="22" xfId="17" applyBorder="1" applyProtection="1">
      <alignment horizontal="righ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78261</xdr:rowOff>
    </xdr:from>
    <xdr:to>
      <xdr:col>4</xdr:col>
      <xdr:colOff>203015</xdr:colOff>
      <xdr:row>0</xdr:row>
      <xdr:rowOff>250435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93913" y="78261"/>
          <a:ext cx="4961739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Construction de 26 logements "OSMO'Z"  ROMANS</a:t>
          </a:r>
        </a:p>
      </xdr:txBody>
    </xdr:sp>
    <xdr:clientData/>
  </xdr:twoCellAnchor>
  <xdr:twoCellAnchor editAs="absolute">
    <xdr:from>
      <xdr:col>0</xdr:col>
      <xdr:colOff>0</xdr:colOff>
      <xdr:row>0</xdr:row>
      <xdr:rowOff>641739</xdr:rowOff>
    </xdr:from>
    <xdr:to>
      <xdr:col>5</xdr:col>
      <xdr:colOff>849085</xdr:colOff>
      <xdr:row>0</xdr:row>
      <xdr:rowOff>641739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31304" y="641739"/>
          <a:ext cx="6354783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2</xdr:col>
      <xdr:colOff>288000</xdr:colOff>
      <xdr:row>0</xdr:row>
      <xdr:rowOff>78261</xdr:rowOff>
    </xdr:from>
    <xdr:to>
      <xdr:col>5</xdr:col>
      <xdr:colOff>849085</xdr:colOff>
      <xdr:row>0</xdr:row>
      <xdr:rowOff>469565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069565" y="78261"/>
          <a:ext cx="2316522" cy="3913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MS Shell Dlg"/>
            </a:rPr>
            <a:t>Lot N°06 MENUISERIES INTERIEURES BOIS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266087</xdr:rowOff>
    </xdr:from>
    <xdr:to>
      <xdr:col>1</xdr:col>
      <xdr:colOff>2340000</xdr:colOff>
      <xdr:row>0</xdr:row>
      <xdr:rowOff>579130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93913" y="266087"/>
          <a:ext cx="2895652" cy="31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Décomposition du Prix Global et Forfaitaire (D.P.G.F)</a:t>
          </a:r>
        </a:p>
      </xdr:txBody>
    </xdr:sp>
    <xdr:clientData/>
  </xdr:twoCellAnchor>
  <xdr:twoCellAnchor editAs="absolute">
    <xdr:from>
      <xdr:col>1</xdr:col>
      <xdr:colOff>1980000</xdr:colOff>
      <xdr:row>0</xdr:row>
      <xdr:rowOff>328696</xdr:rowOff>
    </xdr:from>
    <xdr:to>
      <xdr:col>3</xdr:col>
      <xdr:colOff>635015</xdr:colOff>
      <xdr:row>0</xdr:row>
      <xdr:rowOff>610435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660870" y="328696"/>
          <a:ext cx="2128696" cy="2817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78261</xdr:rowOff>
    </xdr:from>
    <xdr:to>
      <xdr:col>4</xdr:col>
      <xdr:colOff>186686</xdr:colOff>
      <xdr:row>0</xdr:row>
      <xdr:rowOff>250435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3913" y="78261"/>
          <a:ext cx="4961739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Construction de 26 logements "OSMO'Z"  ROMANS</a:t>
          </a:r>
        </a:p>
      </xdr:txBody>
    </xdr:sp>
    <xdr:clientData/>
  </xdr:twoCellAnchor>
  <xdr:twoCellAnchor editAs="absolute">
    <xdr:from>
      <xdr:col>0</xdr:col>
      <xdr:colOff>0</xdr:colOff>
      <xdr:row>0</xdr:row>
      <xdr:rowOff>641739</xdr:rowOff>
    </xdr:from>
    <xdr:to>
      <xdr:col>5</xdr:col>
      <xdr:colOff>832757</xdr:colOff>
      <xdr:row>0</xdr:row>
      <xdr:rowOff>641739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31304" y="641739"/>
          <a:ext cx="6354783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2</xdr:col>
      <xdr:colOff>288000</xdr:colOff>
      <xdr:row>0</xdr:row>
      <xdr:rowOff>78261</xdr:rowOff>
    </xdr:from>
    <xdr:to>
      <xdr:col>5</xdr:col>
      <xdr:colOff>832757</xdr:colOff>
      <xdr:row>0</xdr:row>
      <xdr:rowOff>469565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4069565" y="78261"/>
          <a:ext cx="2316522" cy="3913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MS Shell Dlg"/>
            </a:rPr>
            <a:t>Lot N°06 MENUISERIES INTERIEURES BOIS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266087</xdr:rowOff>
    </xdr:from>
    <xdr:to>
      <xdr:col>1</xdr:col>
      <xdr:colOff>2340000</xdr:colOff>
      <xdr:row>0</xdr:row>
      <xdr:rowOff>579130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93913" y="266087"/>
          <a:ext cx="2895652" cy="31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Décomposition du Prix Global et Forfaitaire (D.P.G.F)</a:t>
          </a:r>
        </a:p>
      </xdr:txBody>
    </xdr:sp>
    <xdr:clientData/>
  </xdr:twoCellAnchor>
  <xdr:twoCellAnchor editAs="absolute">
    <xdr:from>
      <xdr:col>1</xdr:col>
      <xdr:colOff>1980000</xdr:colOff>
      <xdr:row>0</xdr:row>
      <xdr:rowOff>328696</xdr:rowOff>
    </xdr:from>
    <xdr:to>
      <xdr:col>3</xdr:col>
      <xdr:colOff>618686</xdr:colOff>
      <xdr:row>0</xdr:row>
      <xdr:rowOff>610435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2660870" y="328696"/>
          <a:ext cx="2128696" cy="2817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900" b="1" i="0">
              <a:solidFill>
                <a:srgbClr val="0000FF"/>
              </a:solidFill>
              <a:latin typeface="MS Shell Dlg"/>
            </a:rPr>
            <a:t>Option 03 : Habillage bati-support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2A8E6-3C98-48EE-93ED-AA3D53AAB46F}">
  <sheetPr>
    <pageSetUpPr fitToPage="1"/>
  </sheetPr>
  <dimension ref="A1:ZZ110"/>
  <sheetViews>
    <sheetView showGridLines="0" tabSelected="1" workbookViewId="0">
      <pane xSplit="2" ySplit="2" topLeftCell="C88" activePane="bottomRight" state="frozen"/>
      <selection pane="topRight" activeCell="C1" sqref="C1"/>
      <selection pane="bottomLeft" activeCell="A3" sqref="A3"/>
      <selection pane="bottomRight" activeCell="B105" sqref="B105"/>
    </sheetView>
  </sheetViews>
  <sheetFormatPr baseColWidth="10" defaultColWidth="10.69140625" defaultRowHeight="14.6" x14ac:dyDescent="0.4"/>
  <cols>
    <col min="1" max="1" width="9.69140625" customWidth="1"/>
    <col min="2" max="2" width="46.69140625" customWidth="1"/>
    <col min="3" max="3" width="5.3828125" customWidth="1"/>
    <col min="4" max="5" width="10.69140625" customWidth="1"/>
    <col min="6" max="6" width="12.69140625" customWidth="1"/>
    <col min="7" max="7" width="10.69140625" customWidth="1"/>
    <col min="701" max="703" width="10.69140625" customWidth="1"/>
  </cols>
  <sheetData>
    <row r="1" spans="1:702" ht="65.150000000000006" customHeight="1" x14ac:dyDescent="0.4">
      <c r="A1" s="16"/>
      <c r="B1" s="17"/>
      <c r="C1" s="17"/>
      <c r="D1" s="17"/>
      <c r="E1" s="17"/>
      <c r="F1" s="18"/>
    </row>
    <row r="2" spans="1:702" ht="29.15" x14ac:dyDescent="0.4">
      <c r="A2" s="19"/>
      <c r="B2" s="20" t="s">
        <v>0</v>
      </c>
      <c r="C2" s="21" t="s">
        <v>1</v>
      </c>
      <c r="D2" s="22" t="s">
        <v>2</v>
      </c>
      <c r="E2" s="2" t="s">
        <v>3</v>
      </c>
      <c r="F2" s="1" t="s">
        <v>4</v>
      </c>
    </row>
    <row r="3" spans="1:702" x14ac:dyDescent="0.4">
      <c r="A3" s="23"/>
      <c r="B3" s="24"/>
      <c r="C3" s="25"/>
      <c r="D3" s="25"/>
      <c r="E3" s="10"/>
      <c r="F3" s="10"/>
    </row>
    <row r="4" spans="1:702" ht="15.45" x14ac:dyDescent="0.4">
      <c r="A4" s="26"/>
      <c r="B4" s="27" t="s">
        <v>5</v>
      </c>
      <c r="C4" s="28"/>
      <c r="D4" s="28"/>
      <c r="E4" s="11"/>
      <c r="F4" s="11"/>
    </row>
    <row r="5" spans="1:702" ht="37.299999999999997" x14ac:dyDescent="0.4">
      <c r="A5" s="29"/>
      <c r="B5" s="30" t="s">
        <v>6</v>
      </c>
      <c r="C5" s="28"/>
      <c r="D5" s="28"/>
      <c r="E5" s="11"/>
      <c r="F5" s="11"/>
      <c r="ZY5" t="s">
        <v>7</v>
      </c>
      <c r="ZZ5" s="3" t="s">
        <v>8</v>
      </c>
    </row>
    <row r="6" spans="1:702" ht="15.45" x14ac:dyDescent="0.4">
      <c r="A6" s="31" t="s">
        <v>9</v>
      </c>
      <c r="B6" s="32" t="s">
        <v>10</v>
      </c>
      <c r="C6" s="28"/>
      <c r="D6" s="28"/>
      <c r="E6" s="11"/>
      <c r="F6" s="11"/>
      <c r="ZY6" t="s">
        <v>11</v>
      </c>
      <c r="ZZ6" s="3" t="s">
        <v>12</v>
      </c>
    </row>
    <row r="7" spans="1:702" ht="15.45" x14ac:dyDescent="0.4">
      <c r="A7" s="33" t="s">
        <v>13</v>
      </c>
      <c r="B7" s="34" t="s">
        <v>14</v>
      </c>
      <c r="C7" s="28"/>
      <c r="D7" s="28"/>
      <c r="E7" s="11"/>
      <c r="F7" s="11"/>
      <c r="ZY7" t="s">
        <v>15</v>
      </c>
      <c r="ZZ7" s="3" t="s">
        <v>16</v>
      </c>
    </row>
    <row r="8" spans="1:702" x14ac:dyDescent="0.4">
      <c r="A8" s="35" t="s">
        <v>17</v>
      </c>
      <c r="B8" s="36" t="s">
        <v>18</v>
      </c>
      <c r="C8" s="28"/>
      <c r="D8" s="28"/>
      <c r="E8" s="11"/>
      <c r="F8" s="11"/>
      <c r="ZY8" t="s">
        <v>19</v>
      </c>
      <c r="ZZ8" s="3" t="s">
        <v>20</v>
      </c>
    </row>
    <row r="9" spans="1:702" x14ac:dyDescent="0.4">
      <c r="A9" s="37" t="s">
        <v>21</v>
      </c>
      <c r="B9" s="38" t="s">
        <v>22</v>
      </c>
      <c r="C9" s="39" t="s">
        <v>23</v>
      </c>
      <c r="D9" s="40">
        <v>11</v>
      </c>
      <c r="E9" s="13"/>
      <c r="F9" s="12">
        <f>ROUND(D9*E9,2)</f>
        <v>0</v>
      </c>
      <c r="ZY9" t="s">
        <v>24</v>
      </c>
      <c r="ZZ9" s="3" t="s">
        <v>25</v>
      </c>
    </row>
    <row r="10" spans="1:702" x14ac:dyDescent="0.4">
      <c r="A10" s="37" t="s">
        <v>26</v>
      </c>
      <c r="B10" s="38" t="s">
        <v>27</v>
      </c>
      <c r="C10" s="39" t="s">
        <v>28</v>
      </c>
      <c r="D10" s="40">
        <v>15.3</v>
      </c>
      <c r="E10" s="13"/>
      <c r="F10" s="12">
        <f>ROUND(D10*E10,2)</f>
        <v>0</v>
      </c>
      <c r="ZY10" t="s">
        <v>29</v>
      </c>
      <c r="ZZ10" s="3" t="s">
        <v>30</v>
      </c>
    </row>
    <row r="11" spans="1:702" x14ac:dyDescent="0.4">
      <c r="A11" s="35" t="s">
        <v>31</v>
      </c>
      <c r="B11" s="36" t="s">
        <v>32</v>
      </c>
      <c r="C11" s="28"/>
      <c r="D11" s="28"/>
      <c r="E11" s="11"/>
      <c r="F11" s="11"/>
      <c r="ZY11" t="s">
        <v>33</v>
      </c>
      <c r="ZZ11" s="3" t="s">
        <v>34</v>
      </c>
    </row>
    <row r="12" spans="1:702" ht="23.15" x14ac:dyDescent="0.4">
      <c r="A12" s="37" t="s">
        <v>35</v>
      </c>
      <c r="B12" s="38" t="s">
        <v>36</v>
      </c>
      <c r="C12" s="39" t="s">
        <v>37</v>
      </c>
      <c r="D12" s="40">
        <v>18</v>
      </c>
      <c r="E12" s="13"/>
      <c r="F12" s="12">
        <f>ROUND(D12*E12,2)</f>
        <v>0</v>
      </c>
      <c r="ZY12" t="s">
        <v>38</v>
      </c>
      <c r="ZZ12" s="3" t="s">
        <v>39</v>
      </c>
    </row>
    <row r="13" spans="1:702" ht="23.15" x14ac:dyDescent="0.4">
      <c r="A13" s="37" t="s">
        <v>40</v>
      </c>
      <c r="B13" s="38" t="s">
        <v>41</v>
      </c>
      <c r="C13" s="39" t="s">
        <v>42</v>
      </c>
      <c r="D13" s="40">
        <v>18</v>
      </c>
      <c r="E13" s="13"/>
      <c r="F13" s="12">
        <f>ROUND(D13*E13,2)</f>
        <v>0</v>
      </c>
      <c r="ZY13" t="s">
        <v>43</v>
      </c>
      <c r="ZZ13" s="3" t="s">
        <v>44</v>
      </c>
    </row>
    <row r="14" spans="1:702" ht="23.15" x14ac:dyDescent="0.4">
      <c r="A14" s="37" t="s">
        <v>45</v>
      </c>
      <c r="B14" s="38" t="s">
        <v>46</v>
      </c>
      <c r="C14" s="39" t="s">
        <v>47</v>
      </c>
      <c r="D14" s="40">
        <v>2</v>
      </c>
      <c r="E14" s="13"/>
      <c r="F14" s="12">
        <f>ROUND(D14*E14,2)</f>
        <v>0</v>
      </c>
      <c r="ZY14" t="s">
        <v>48</v>
      </c>
      <c r="ZZ14" s="3" t="s">
        <v>49</v>
      </c>
    </row>
    <row r="15" spans="1:702" x14ac:dyDescent="0.4">
      <c r="A15" s="35" t="s">
        <v>50</v>
      </c>
      <c r="B15" s="36" t="s">
        <v>51</v>
      </c>
      <c r="C15" s="28"/>
      <c r="D15" s="28"/>
      <c r="E15" s="11"/>
      <c r="F15" s="11"/>
      <c r="ZY15" t="s">
        <v>52</v>
      </c>
      <c r="ZZ15" s="3" t="s">
        <v>53</v>
      </c>
    </row>
    <row r="16" spans="1:702" x14ac:dyDescent="0.4">
      <c r="A16" s="52" t="s">
        <v>54</v>
      </c>
      <c r="B16" s="53" t="s">
        <v>55</v>
      </c>
      <c r="C16" s="28"/>
      <c r="D16" s="28"/>
      <c r="E16" s="11"/>
      <c r="F16" s="11"/>
      <c r="ZY16" t="s">
        <v>56</v>
      </c>
      <c r="ZZ16" s="3" t="s">
        <v>57</v>
      </c>
    </row>
    <row r="17" spans="1:702" x14ac:dyDescent="0.4">
      <c r="A17" s="37" t="s">
        <v>58</v>
      </c>
      <c r="B17" s="38" t="s">
        <v>59</v>
      </c>
      <c r="C17" s="39" t="s">
        <v>60</v>
      </c>
      <c r="D17" s="40">
        <v>2</v>
      </c>
      <c r="E17" s="13"/>
      <c r="F17" s="12">
        <f t="shared" ref="F17:F24" si="0">ROUND(D17*E17,2)</f>
        <v>0</v>
      </c>
      <c r="ZY17" t="s">
        <v>61</v>
      </c>
      <c r="ZZ17" s="3" t="s">
        <v>62</v>
      </c>
    </row>
    <row r="18" spans="1:702" x14ac:dyDescent="0.4">
      <c r="A18" s="37" t="s">
        <v>63</v>
      </c>
      <c r="B18" s="38" t="s">
        <v>64</v>
      </c>
      <c r="C18" s="39" t="s">
        <v>65</v>
      </c>
      <c r="D18" s="40">
        <v>6</v>
      </c>
      <c r="E18" s="13"/>
      <c r="F18" s="12">
        <f t="shared" si="0"/>
        <v>0</v>
      </c>
      <c r="ZY18" t="s">
        <v>66</v>
      </c>
      <c r="ZZ18" s="3" t="s">
        <v>67</v>
      </c>
    </row>
    <row r="19" spans="1:702" x14ac:dyDescent="0.4">
      <c r="A19" s="37" t="s">
        <v>68</v>
      </c>
      <c r="B19" s="38" t="s">
        <v>69</v>
      </c>
      <c r="C19" s="39" t="s">
        <v>70</v>
      </c>
      <c r="D19" s="40">
        <v>2</v>
      </c>
      <c r="E19" s="13"/>
      <c r="F19" s="12">
        <f t="shared" si="0"/>
        <v>0</v>
      </c>
      <c r="ZY19" t="s">
        <v>71</v>
      </c>
      <c r="ZZ19" s="3" t="s">
        <v>72</v>
      </c>
    </row>
    <row r="20" spans="1:702" x14ac:dyDescent="0.4">
      <c r="A20" s="37" t="s">
        <v>73</v>
      </c>
      <c r="B20" s="38" t="s">
        <v>74</v>
      </c>
      <c r="C20" s="39" t="s">
        <v>75</v>
      </c>
      <c r="D20" s="40">
        <v>3</v>
      </c>
      <c r="E20" s="13"/>
      <c r="F20" s="12">
        <f t="shared" si="0"/>
        <v>0</v>
      </c>
      <c r="ZY20" t="s">
        <v>76</v>
      </c>
      <c r="ZZ20" s="3" t="s">
        <v>77</v>
      </c>
    </row>
    <row r="21" spans="1:702" x14ac:dyDescent="0.4">
      <c r="A21" s="37" t="s">
        <v>78</v>
      </c>
      <c r="B21" s="38" t="s">
        <v>79</v>
      </c>
      <c r="C21" s="39" t="s">
        <v>80</v>
      </c>
      <c r="D21" s="40">
        <v>4</v>
      </c>
      <c r="E21" s="13"/>
      <c r="F21" s="12">
        <f t="shared" si="0"/>
        <v>0</v>
      </c>
      <c r="ZY21" t="s">
        <v>81</v>
      </c>
      <c r="ZZ21" s="3" t="s">
        <v>82</v>
      </c>
    </row>
    <row r="22" spans="1:702" x14ac:dyDescent="0.4">
      <c r="A22" s="37" t="s">
        <v>83</v>
      </c>
      <c r="B22" s="38" t="s">
        <v>84</v>
      </c>
      <c r="C22" s="39" t="s">
        <v>85</v>
      </c>
      <c r="D22" s="40">
        <v>1</v>
      </c>
      <c r="E22" s="13"/>
      <c r="F22" s="12">
        <f t="shared" si="0"/>
        <v>0</v>
      </c>
      <c r="ZY22" t="s">
        <v>86</v>
      </c>
      <c r="ZZ22" s="3" t="s">
        <v>87</v>
      </c>
    </row>
    <row r="23" spans="1:702" x14ac:dyDescent="0.4">
      <c r="A23" s="37" t="s">
        <v>88</v>
      </c>
      <c r="B23" s="38" t="s">
        <v>89</v>
      </c>
      <c r="C23" s="39" t="s">
        <v>90</v>
      </c>
      <c r="D23" s="40">
        <v>2</v>
      </c>
      <c r="E23" s="13"/>
      <c r="F23" s="12">
        <f t="shared" si="0"/>
        <v>0</v>
      </c>
      <c r="ZY23" t="s">
        <v>91</v>
      </c>
      <c r="ZZ23" s="3" t="s">
        <v>92</v>
      </c>
    </row>
    <row r="24" spans="1:702" x14ac:dyDescent="0.4">
      <c r="A24" s="37" t="s">
        <v>93</v>
      </c>
      <c r="B24" s="38" t="s">
        <v>94</v>
      </c>
      <c r="C24" s="39" t="s">
        <v>95</v>
      </c>
      <c r="D24" s="40">
        <v>2</v>
      </c>
      <c r="E24" s="13"/>
      <c r="F24" s="12">
        <f t="shared" si="0"/>
        <v>0</v>
      </c>
      <c r="ZY24" t="s">
        <v>96</v>
      </c>
      <c r="ZZ24" s="3" t="s">
        <v>97</v>
      </c>
    </row>
    <row r="25" spans="1:702" x14ac:dyDescent="0.4">
      <c r="A25" s="35" t="s">
        <v>98</v>
      </c>
      <c r="B25" s="36" t="s">
        <v>99</v>
      </c>
      <c r="C25" s="28"/>
      <c r="D25" s="28"/>
      <c r="E25" s="11"/>
      <c r="F25" s="11"/>
      <c r="ZY25" t="s">
        <v>100</v>
      </c>
      <c r="ZZ25" s="3" t="s">
        <v>101</v>
      </c>
    </row>
    <row r="26" spans="1:702" x14ac:dyDescent="0.4">
      <c r="A26" s="37" t="s">
        <v>102</v>
      </c>
      <c r="B26" s="38" t="s">
        <v>103</v>
      </c>
      <c r="C26" s="39" t="s">
        <v>104</v>
      </c>
      <c r="D26" s="40">
        <v>4</v>
      </c>
      <c r="E26" s="13"/>
      <c r="F26" s="12">
        <f>ROUND(D26*E26,2)</f>
        <v>0</v>
      </c>
      <c r="ZY26" t="s">
        <v>105</v>
      </c>
      <c r="ZZ26" s="3" t="s">
        <v>106</v>
      </c>
    </row>
    <row r="27" spans="1:702" x14ac:dyDescent="0.4">
      <c r="A27" s="37" t="s">
        <v>107</v>
      </c>
      <c r="B27" s="38" t="s">
        <v>108</v>
      </c>
      <c r="C27" s="39" t="s">
        <v>109</v>
      </c>
      <c r="D27" s="40">
        <v>47.3</v>
      </c>
      <c r="E27" s="13"/>
      <c r="F27" s="12">
        <f>ROUND(D27*E27,2)</f>
        <v>0</v>
      </c>
      <c r="ZY27" t="s">
        <v>110</v>
      </c>
      <c r="ZZ27" s="3" t="s">
        <v>111</v>
      </c>
    </row>
    <row r="28" spans="1:702" x14ac:dyDescent="0.4">
      <c r="A28" s="41"/>
      <c r="B28" s="42"/>
      <c r="C28" s="28"/>
      <c r="D28" s="28"/>
      <c r="E28" s="11"/>
      <c r="F28" s="14"/>
    </row>
    <row r="29" spans="1:702" x14ac:dyDescent="0.4">
      <c r="A29" s="43"/>
      <c r="B29" s="44" t="s">
        <v>112</v>
      </c>
      <c r="C29" s="28"/>
      <c r="D29" s="28"/>
      <c r="E29" s="11"/>
      <c r="F29" s="15">
        <f>SUBTOTAL(109,F8:F28)</f>
        <v>0</v>
      </c>
      <c r="G29" s="5"/>
      <c r="ZY29" t="s">
        <v>113</v>
      </c>
    </row>
    <row r="30" spans="1:702" x14ac:dyDescent="0.4">
      <c r="A30" s="41"/>
      <c r="B30" s="42"/>
      <c r="C30" s="28"/>
      <c r="D30" s="28"/>
      <c r="E30" s="11"/>
      <c r="F30" s="10"/>
    </row>
    <row r="31" spans="1:702" ht="15.45" x14ac:dyDescent="0.4">
      <c r="A31" s="54" t="s">
        <v>114</v>
      </c>
      <c r="B31" s="55" t="s">
        <v>115</v>
      </c>
      <c r="C31" s="28"/>
      <c r="D31" s="28"/>
      <c r="E31" s="11"/>
      <c r="F31" s="11"/>
      <c r="ZY31" t="s">
        <v>116</v>
      </c>
      <c r="ZZ31" s="3" t="s">
        <v>117</v>
      </c>
    </row>
    <row r="32" spans="1:702" x14ac:dyDescent="0.4">
      <c r="A32" s="35" t="s">
        <v>118</v>
      </c>
      <c r="B32" s="36" t="s">
        <v>119</v>
      </c>
      <c r="C32" s="28"/>
      <c r="D32" s="28"/>
      <c r="E32" s="11"/>
      <c r="F32" s="11"/>
      <c r="ZY32" t="s">
        <v>120</v>
      </c>
      <c r="ZZ32" s="3"/>
    </row>
    <row r="33" spans="1:702" ht="23.15" x14ac:dyDescent="0.4">
      <c r="A33" s="37" t="s">
        <v>121</v>
      </c>
      <c r="B33" s="38" t="s">
        <v>122</v>
      </c>
      <c r="C33" s="39" t="s">
        <v>123</v>
      </c>
      <c r="D33" s="56">
        <v>1</v>
      </c>
      <c r="E33" s="13"/>
      <c r="F33" s="12">
        <f>ROUND(D33*E33,2)</f>
        <v>0</v>
      </c>
      <c r="ZY33" t="s">
        <v>124</v>
      </c>
      <c r="ZZ33" s="3" t="s">
        <v>125</v>
      </c>
    </row>
    <row r="34" spans="1:702" x14ac:dyDescent="0.4">
      <c r="A34" s="35" t="s">
        <v>126</v>
      </c>
      <c r="B34" s="36" t="s">
        <v>127</v>
      </c>
      <c r="C34" s="28"/>
      <c r="D34" s="28"/>
      <c r="E34" s="11"/>
      <c r="F34" s="11"/>
      <c r="ZY34" t="s">
        <v>128</v>
      </c>
      <c r="ZZ34" s="3" t="s">
        <v>129</v>
      </c>
    </row>
    <row r="35" spans="1:702" ht="23.15" x14ac:dyDescent="0.4">
      <c r="A35" s="37" t="s">
        <v>130</v>
      </c>
      <c r="B35" s="38" t="s">
        <v>131</v>
      </c>
      <c r="C35" s="39" t="s">
        <v>132</v>
      </c>
      <c r="D35" s="40">
        <v>6</v>
      </c>
      <c r="E35" s="13"/>
      <c r="F35" s="12">
        <f>ROUND(D35*E35,2)</f>
        <v>0</v>
      </c>
      <c r="ZY35" t="s">
        <v>133</v>
      </c>
      <c r="ZZ35" s="3" t="s">
        <v>134</v>
      </c>
    </row>
    <row r="36" spans="1:702" ht="23.15" x14ac:dyDescent="0.4">
      <c r="A36" s="37" t="s">
        <v>135</v>
      </c>
      <c r="B36" s="38" t="s">
        <v>136</v>
      </c>
      <c r="C36" s="39" t="s">
        <v>137</v>
      </c>
      <c r="D36" s="40">
        <v>8</v>
      </c>
      <c r="E36" s="13"/>
      <c r="F36" s="12">
        <f>ROUND(D36*E36,2)</f>
        <v>0</v>
      </c>
      <c r="ZY36" t="s">
        <v>138</v>
      </c>
      <c r="ZZ36" s="3" t="s">
        <v>139</v>
      </c>
    </row>
    <row r="37" spans="1:702" x14ac:dyDescent="0.4">
      <c r="A37" s="37" t="s">
        <v>140</v>
      </c>
      <c r="B37" s="38" t="s">
        <v>141</v>
      </c>
      <c r="C37" s="39" t="s">
        <v>142</v>
      </c>
      <c r="D37" s="40">
        <v>5</v>
      </c>
      <c r="E37" s="13"/>
      <c r="F37" s="12">
        <f>ROUND(D37*E37,2)</f>
        <v>0</v>
      </c>
      <c r="ZY37" t="s">
        <v>143</v>
      </c>
      <c r="ZZ37" s="3" t="s">
        <v>144</v>
      </c>
    </row>
    <row r="38" spans="1:702" x14ac:dyDescent="0.4">
      <c r="A38" s="35" t="s">
        <v>145</v>
      </c>
      <c r="B38" s="36" t="s">
        <v>146</v>
      </c>
      <c r="C38" s="28"/>
      <c r="D38" s="28"/>
      <c r="E38" s="11"/>
      <c r="F38" s="11"/>
      <c r="ZY38" t="s">
        <v>147</v>
      </c>
      <c r="ZZ38" s="3" t="s">
        <v>148</v>
      </c>
    </row>
    <row r="39" spans="1:702" x14ac:dyDescent="0.4">
      <c r="A39" s="37" t="s">
        <v>149</v>
      </c>
      <c r="B39" s="38" t="s">
        <v>150</v>
      </c>
      <c r="C39" s="39" t="s">
        <v>151</v>
      </c>
      <c r="D39" s="40">
        <v>3</v>
      </c>
      <c r="E39" s="13"/>
      <c r="F39" s="12">
        <f>ROUND(D39*E39,2)</f>
        <v>0</v>
      </c>
      <c r="ZY39" t="s">
        <v>152</v>
      </c>
      <c r="ZZ39" s="3" t="s">
        <v>153</v>
      </c>
    </row>
    <row r="40" spans="1:702" x14ac:dyDescent="0.4">
      <c r="A40" s="35" t="s">
        <v>154</v>
      </c>
      <c r="B40" s="36" t="s">
        <v>155</v>
      </c>
      <c r="C40" s="28"/>
      <c r="D40" s="28"/>
      <c r="E40" s="11"/>
      <c r="F40" s="11"/>
      <c r="ZY40" t="s">
        <v>156</v>
      </c>
      <c r="ZZ40" s="3"/>
    </row>
    <row r="41" spans="1:702" x14ac:dyDescent="0.4">
      <c r="A41" s="37" t="s">
        <v>157</v>
      </c>
      <c r="B41" s="38" t="s">
        <v>158</v>
      </c>
      <c r="C41" s="39" t="s">
        <v>159</v>
      </c>
      <c r="D41" s="40">
        <v>1</v>
      </c>
      <c r="E41" s="13"/>
      <c r="F41" s="12">
        <f>ROUND(D41*E41,2)</f>
        <v>0</v>
      </c>
      <c r="ZY41" t="s">
        <v>160</v>
      </c>
      <c r="ZZ41" s="3" t="s">
        <v>161</v>
      </c>
    </row>
    <row r="42" spans="1:702" x14ac:dyDescent="0.4">
      <c r="A42" s="37" t="s">
        <v>162</v>
      </c>
      <c r="B42" s="38" t="s">
        <v>163</v>
      </c>
      <c r="C42" s="39" t="s">
        <v>164</v>
      </c>
      <c r="D42" s="56">
        <v>3</v>
      </c>
      <c r="E42" s="13"/>
      <c r="F42" s="12">
        <f>ROUND(D42*E42,2)</f>
        <v>0</v>
      </c>
      <c r="ZY42" t="s">
        <v>165</v>
      </c>
      <c r="ZZ42" s="3" t="s">
        <v>166</v>
      </c>
    </row>
    <row r="43" spans="1:702" x14ac:dyDescent="0.4">
      <c r="A43" s="37" t="s">
        <v>167</v>
      </c>
      <c r="B43" s="38" t="s">
        <v>168</v>
      </c>
      <c r="C43" s="39" t="s">
        <v>169</v>
      </c>
      <c r="D43" s="56">
        <v>11</v>
      </c>
      <c r="E43" s="13"/>
      <c r="F43" s="12">
        <f>ROUND(D43*E43,2)</f>
        <v>0</v>
      </c>
      <c r="ZY43" t="s">
        <v>170</v>
      </c>
      <c r="ZZ43" s="3" t="s">
        <v>171</v>
      </c>
    </row>
    <row r="44" spans="1:702" x14ac:dyDescent="0.4">
      <c r="A44" s="35" t="s">
        <v>172</v>
      </c>
      <c r="B44" s="36" t="s">
        <v>173</v>
      </c>
      <c r="C44" s="28"/>
      <c r="D44" s="28"/>
      <c r="E44" s="11"/>
      <c r="F44" s="11"/>
      <c r="ZY44" t="s">
        <v>174</v>
      </c>
      <c r="ZZ44" s="3" t="s">
        <v>175</v>
      </c>
    </row>
    <row r="45" spans="1:702" x14ac:dyDescent="0.4">
      <c r="A45" s="37" t="s">
        <v>176</v>
      </c>
      <c r="B45" s="38" t="s">
        <v>177</v>
      </c>
      <c r="C45" s="39" t="s">
        <v>178</v>
      </c>
      <c r="D45" s="40">
        <v>1</v>
      </c>
      <c r="E45" s="13"/>
      <c r="F45" s="12">
        <f>ROUND(D45*E45,2)</f>
        <v>0</v>
      </c>
      <c r="ZY45" t="s">
        <v>179</v>
      </c>
      <c r="ZZ45" s="3" t="s">
        <v>180</v>
      </c>
    </row>
    <row r="46" spans="1:702" x14ac:dyDescent="0.4">
      <c r="A46" s="37" t="s">
        <v>181</v>
      </c>
      <c r="B46" s="38" t="s">
        <v>182</v>
      </c>
      <c r="C46" s="39" t="s">
        <v>183</v>
      </c>
      <c r="D46" s="40">
        <v>1</v>
      </c>
      <c r="E46" s="13"/>
      <c r="F46" s="12">
        <f>ROUND(D46*E46,2)</f>
        <v>0</v>
      </c>
      <c r="ZY46" t="s">
        <v>184</v>
      </c>
      <c r="ZZ46" s="3" t="s">
        <v>185</v>
      </c>
    </row>
    <row r="47" spans="1:702" x14ac:dyDescent="0.4">
      <c r="A47" s="37" t="s">
        <v>186</v>
      </c>
      <c r="B47" s="38" t="s">
        <v>187</v>
      </c>
      <c r="C47" s="39" t="s">
        <v>188</v>
      </c>
      <c r="D47" s="40">
        <v>2</v>
      </c>
      <c r="E47" s="13"/>
      <c r="F47" s="12">
        <f>ROUND(D47*E47,2)</f>
        <v>0</v>
      </c>
      <c r="ZY47" t="s">
        <v>189</v>
      </c>
      <c r="ZZ47" s="3" t="s">
        <v>190</v>
      </c>
    </row>
    <row r="48" spans="1:702" x14ac:dyDescent="0.4">
      <c r="A48" s="37" t="s">
        <v>191</v>
      </c>
      <c r="B48" s="38" t="s">
        <v>192</v>
      </c>
      <c r="C48" s="39" t="s">
        <v>193</v>
      </c>
      <c r="D48" s="56">
        <v>1</v>
      </c>
      <c r="E48" s="13"/>
      <c r="F48" s="12">
        <f>ROUND(D48*E48,2)</f>
        <v>0</v>
      </c>
      <c r="ZY48" t="s">
        <v>194</v>
      </c>
      <c r="ZZ48" s="3" t="s">
        <v>195</v>
      </c>
    </row>
    <row r="49" spans="1:702" x14ac:dyDescent="0.4">
      <c r="A49" s="41"/>
      <c r="B49" s="42"/>
      <c r="C49" s="28"/>
      <c r="D49" s="28"/>
      <c r="E49" s="11"/>
      <c r="F49" s="14"/>
    </row>
    <row r="50" spans="1:702" x14ac:dyDescent="0.4">
      <c r="A50" s="43"/>
      <c r="B50" s="44" t="s">
        <v>196</v>
      </c>
      <c r="C50" s="28"/>
      <c r="D50" s="28"/>
      <c r="E50" s="11"/>
      <c r="F50" s="15">
        <f>SUBTOTAL(109,F32:F49)</f>
        <v>0</v>
      </c>
      <c r="G50" s="5"/>
      <c r="ZY50" t="s">
        <v>197</v>
      </c>
    </row>
    <row r="51" spans="1:702" x14ac:dyDescent="0.4">
      <c r="A51" s="57"/>
      <c r="B51" s="58"/>
      <c r="C51" s="28"/>
      <c r="D51" s="28"/>
      <c r="E51" s="11"/>
      <c r="F51" s="15"/>
      <c r="G51" s="4"/>
    </row>
    <row r="52" spans="1:702" ht="15.45" x14ac:dyDescent="0.4">
      <c r="A52" s="47"/>
      <c r="B52" s="48" t="s">
        <v>198</v>
      </c>
      <c r="C52" s="28"/>
      <c r="D52" s="28"/>
      <c r="E52" s="11"/>
      <c r="F52" s="15">
        <f>SUBTOTAL(109,F5:F50)</f>
        <v>0</v>
      </c>
      <c r="G52" s="5"/>
      <c r="ZY52" t="s">
        <v>199</v>
      </c>
    </row>
    <row r="53" spans="1:702" x14ac:dyDescent="0.4">
      <c r="A53" s="23"/>
      <c r="B53" s="24"/>
      <c r="C53" s="28"/>
      <c r="D53" s="28"/>
      <c r="E53" s="11"/>
      <c r="F53" s="10"/>
    </row>
    <row r="54" spans="1:702" ht="15.45" x14ac:dyDescent="0.4">
      <c r="A54" s="26"/>
      <c r="B54" s="27" t="s">
        <v>200</v>
      </c>
      <c r="C54" s="28"/>
      <c r="D54" s="28"/>
      <c r="E54" s="11"/>
      <c r="F54" s="11"/>
    </row>
    <row r="55" spans="1:702" ht="37.299999999999997" x14ac:dyDescent="0.4">
      <c r="A55" s="29"/>
      <c r="B55" s="30" t="s">
        <v>201</v>
      </c>
      <c r="C55" s="28"/>
      <c r="D55" s="28"/>
      <c r="E55" s="11"/>
      <c r="F55" s="11"/>
      <c r="ZY55" t="s">
        <v>202</v>
      </c>
      <c r="ZZ55" s="3" t="s">
        <v>203</v>
      </c>
    </row>
    <row r="56" spans="1:702" ht="15.45" x14ac:dyDescent="0.4">
      <c r="A56" s="31" t="s">
        <v>204</v>
      </c>
      <c r="B56" s="32" t="s">
        <v>205</v>
      </c>
      <c r="C56" s="28"/>
      <c r="D56" s="28"/>
      <c r="E56" s="11"/>
      <c r="F56" s="11"/>
      <c r="ZY56" t="s">
        <v>206</v>
      </c>
      <c r="ZZ56" s="3" t="s">
        <v>207</v>
      </c>
    </row>
    <row r="57" spans="1:702" ht="15.45" x14ac:dyDescent="0.4">
      <c r="A57" s="33" t="s">
        <v>208</v>
      </c>
      <c r="B57" s="34" t="s">
        <v>209</v>
      </c>
      <c r="C57" s="28"/>
      <c r="D57" s="28"/>
      <c r="E57" s="11"/>
      <c r="F57" s="11"/>
      <c r="ZY57" t="s">
        <v>210</v>
      </c>
      <c r="ZZ57" s="3" t="s">
        <v>211</v>
      </c>
    </row>
    <row r="58" spans="1:702" x14ac:dyDescent="0.4">
      <c r="A58" s="35" t="s">
        <v>212</v>
      </c>
      <c r="B58" s="36" t="s">
        <v>213</v>
      </c>
      <c r="C58" s="28"/>
      <c r="D58" s="28"/>
      <c r="E58" s="11"/>
      <c r="F58" s="11"/>
      <c r="ZY58" t="s">
        <v>214</v>
      </c>
      <c r="ZZ58" s="3" t="s">
        <v>215</v>
      </c>
    </row>
    <row r="59" spans="1:702" x14ac:dyDescent="0.4">
      <c r="A59" s="37" t="s">
        <v>216</v>
      </c>
      <c r="B59" s="38" t="s">
        <v>217</v>
      </c>
      <c r="C59" s="39" t="s">
        <v>218</v>
      </c>
      <c r="D59" s="40">
        <v>15</v>
      </c>
      <c r="E59" s="13"/>
      <c r="F59" s="12">
        <f>ROUND(D59*E59,2)</f>
        <v>0</v>
      </c>
      <c r="ZY59" t="s">
        <v>219</v>
      </c>
      <c r="ZZ59" s="3" t="s">
        <v>220</v>
      </c>
    </row>
    <row r="60" spans="1:702" x14ac:dyDescent="0.4">
      <c r="A60" s="35" t="s">
        <v>221</v>
      </c>
      <c r="B60" s="36" t="s">
        <v>222</v>
      </c>
      <c r="C60" s="28"/>
      <c r="D60" s="28"/>
      <c r="E60" s="11"/>
      <c r="F60" s="11"/>
      <c r="ZY60" t="s">
        <v>223</v>
      </c>
      <c r="ZZ60" s="3" t="s">
        <v>224</v>
      </c>
    </row>
    <row r="61" spans="1:702" ht="23.15" x14ac:dyDescent="0.4">
      <c r="A61" s="37" t="s">
        <v>225</v>
      </c>
      <c r="B61" s="38" t="s">
        <v>226</v>
      </c>
      <c r="C61" s="39" t="s">
        <v>227</v>
      </c>
      <c r="D61" s="40">
        <v>27</v>
      </c>
      <c r="E61" s="13"/>
      <c r="F61" s="12">
        <f>ROUND(D61*E61,2)</f>
        <v>0</v>
      </c>
      <c r="ZY61" t="s">
        <v>228</v>
      </c>
      <c r="ZZ61" s="3" t="s">
        <v>229</v>
      </c>
    </row>
    <row r="62" spans="1:702" ht="23.15" x14ac:dyDescent="0.4">
      <c r="A62" s="37" t="s">
        <v>230</v>
      </c>
      <c r="B62" s="38" t="s">
        <v>231</v>
      </c>
      <c r="C62" s="39" t="s">
        <v>232</v>
      </c>
      <c r="D62" s="40">
        <v>30</v>
      </c>
      <c r="E62" s="13"/>
      <c r="F62" s="12">
        <f>ROUND(D62*E62,2)</f>
        <v>0</v>
      </c>
      <c r="ZY62" t="s">
        <v>233</v>
      </c>
      <c r="ZZ62" s="3" t="s">
        <v>234</v>
      </c>
    </row>
    <row r="63" spans="1:702" ht="23.15" x14ac:dyDescent="0.4">
      <c r="A63" s="37" t="s">
        <v>235</v>
      </c>
      <c r="B63" s="38" t="s">
        <v>236</v>
      </c>
      <c r="C63" s="39" t="s">
        <v>237</v>
      </c>
      <c r="D63" s="40">
        <v>11</v>
      </c>
      <c r="E63" s="13"/>
      <c r="F63" s="12">
        <f>ROUND(D63*E63,2)</f>
        <v>0</v>
      </c>
      <c r="ZY63" t="s">
        <v>238</v>
      </c>
      <c r="ZZ63" s="3" t="s">
        <v>239</v>
      </c>
    </row>
    <row r="64" spans="1:702" x14ac:dyDescent="0.4">
      <c r="A64" s="35" t="s">
        <v>240</v>
      </c>
      <c r="B64" s="36" t="s">
        <v>241</v>
      </c>
      <c r="C64" s="28"/>
      <c r="D64" s="28"/>
      <c r="E64" s="11"/>
      <c r="F64" s="11"/>
      <c r="ZY64" t="s">
        <v>242</v>
      </c>
      <c r="ZZ64" s="3" t="s">
        <v>243</v>
      </c>
    </row>
    <row r="65" spans="1:702" x14ac:dyDescent="0.4">
      <c r="A65" s="52" t="s">
        <v>244</v>
      </c>
      <c r="B65" s="53" t="s">
        <v>245</v>
      </c>
      <c r="C65" s="28"/>
      <c r="D65" s="28"/>
      <c r="E65" s="11"/>
      <c r="F65" s="11"/>
      <c r="ZY65" t="s">
        <v>246</v>
      </c>
      <c r="ZZ65" s="3" t="s">
        <v>247</v>
      </c>
    </row>
    <row r="66" spans="1:702" x14ac:dyDescent="0.4">
      <c r="A66" s="37" t="s">
        <v>248</v>
      </c>
      <c r="B66" s="38" t="s">
        <v>249</v>
      </c>
      <c r="C66" s="39" t="s">
        <v>250</v>
      </c>
      <c r="D66" s="40">
        <v>1</v>
      </c>
      <c r="E66" s="13"/>
      <c r="F66" s="12">
        <f t="shared" ref="F66:F74" si="1">ROUND(D66*E66,2)</f>
        <v>0</v>
      </c>
      <c r="ZY66" t="s">
        <v>251</v>
      </c>
      <c r="ZZ66" s="3" t="s">
        <v>252</v>
      </c>
    </row>
    <row r="67" spans="1:702" x14ac:dyDescent="0.4">
      <c r="A67" s="37" t="s">
        <v>253</v>
      </c>
      <c r="B67" s="38" t="s">
        <v>254</v>
      </c>
      <c r="C67" s="39" t="s">
        <v>255</v>
      </c>
      <c r="D67" s="40">
        <v>1</v>
      </c>
      <c r="E67" s="13"/>
      <c r="F67" s="12">
        <f t="shared" si="1"/>
        <v>0</v>
      </c>
      <c r="ZY67" t="s">
        <v>256</v>
      </c>
      <c r="ZZ67" s="3" t="s">
        <v>257</v>
      </c>
    </row>
    <row r="68" spans="1:702" x14ac:dyDescent="0.4">
      <c r="A68" s="37" t="s">
        <v>258</v>
      </c>
      <c r="B68" s="38" t="s">
        <v>259</v>
      </c>
      <c r="C68" s="39" t="s">
        <v>260</v>
      </c>
      <c r="D68" s="40">
        <v>1</v>
      </c>
      <c r="E68" s="13"/>
      <c r="F68" s="12">
        <f t="shared" si="1"/>
        <v>0</v>
      </c>
      <c r="ZY68" t="s">
        <v>261</v>
      </c>
      <c r="ZZ68" s="3" t="s">
        <v>262</v>
      </c>
    </row>
    <row r="69" spans="1:702" x14ac:dyDescent="0.4">
      <c r="A69" s="37" t="s">
        <v>263</v>
      </c>
      <c r="B69" s="38" t="s">
        <v>264</v>
      </c>
      <c r="C69" s="39" t="s">
        <v>265</v>
      </c>
      <c r="D69" s="40">
        <v>2</v>
      </c>
      <c r="E69" s="13"/>
      <c r="F69" s="12">
        <f t="shared" si="1"/>
        <v>0</v>
      </c>
      <c r="ZY69" t="s">
        <v>266</v>
      </c>
      <c r="ZZ69" s="3" t="s">
        <v>267</v>
      </c>
    </row>
    <row r="70" spans="1:702" x14ac:dyDescent="0.4">
      <c r="A70" s="37" t="s">
        <v>268</v>
      </c>
      <c r="B70" s="38" t="s">
        <v>269</v>
      </c>
      <c r="C70" s="39" t="s">
        <v>270</v>
      </c>
      <c r="D70" s="40">
        <v>7</v>
      </c>
      <c r="E70" s="13"/>
      <c r="F70" s="12">
        <f t="shared" si="1"/>
        <v>0</v>
      </c>
      <c r="ZY70" t="s">
        <v>271</v>
      </c>
      <c r="ZZ70" s="3" t="s">
        <v>272</v>
      </c>
    </row>
    <row r="71" spans="1:702" x14ac:dyDescent="0.4">
      <c r="A71" s="37" t="s">
        <v>273</v>
      </c>
      <c r="B71" s="38" t="s">
        <v>274</v>
      </c>
      <c r="C71" s="39" t="s">
        <v>275</v>
      </c>
      <c r="D71" s="40">
        <v>7</v>
      </c>
      <c r="E71" s="13"/>
      <c r="F71" s="12">
        <f t="shared" si="1"/>
        <v>0</v>
      </c>
      <c r="ZY71" t="s">
        <v>276</v>
      </c>
      <c r="ZZ71" s="3" t="s">
        <v>277</v>
      </c>
    </row>
    <row r="72" spans="1:702" x14ac:dyDescent="0.4">
      <c r="A72" s="37" t="s">
        <v>278</v>
      </c>
      <c r="B72" s="38" t="s">
        <v>279</v>
      </c>
      <c r="C72" s="39" t="s">
        <v>280</v>
      </c>
      <c r="D72" s="40">
        <v>3</v>
      </c>
      <c r="E72" s="13"/>
      <c r="F72" s="12">
        <f t="shared" si="1"/>
        <v>0</v>
      </c>
      <c r="ZY72" t="s">
        <v>281</v>
      </c>
      <c r="ZZ72" s="3" t="s">
        <v>282</v>
      </c>
    </row>
    <row r="73" spans="1:702" x14ac:dyDescent="0.4">
      <c r="A73" s="37" t="s">
        <v>283</v>
      </c>
      <c r="B73" s="38" t="s">
        <v>284</v>
      </c>
      <c r="C73" s="39" t="s">
        <v>285</v>
      </c>
      <c r="D73" s="40">
        <v>7</v>
      </c>
      <c r="E73" s="13"/>
      <c r="F73" s="12">
        <f t="shared" si="1"/>
        <v>0</v>
      </c>
      <c r="ZY73" t="s">
        <v>286</v>
      </c>
      <c r="ZZ73" s="3" t="s">
        <v>287</v>
      </c>
    </row>
    <row r="74" spans="1:702" x14ac:dyDescent="0.4">
      <c r="A74" s="37" t="s">
        <v>288</v>
      </c>
      <c r="B74" s="38" t="s">
        <v>289</v>
      </c>
      <c r="C74" s="39" t="s">
        <v>290</v>
      </c>
      <c r="D74" s="40">
        <v>1</v>
      </c>
      <c r="E74" s="13"/>
      <c r="F74" s="12">
        <f t="shared" si="1"/>
        <v>0</v>
      </c>
      <c r="ZY74" t="s">
        <v>291</v>
      </c>
      <c r="ZZ74" s="3" t="s">
        <v>292</v>
      </c>
    </row>
    <row r="75" spans="1:702" x14ac:dyDescent="0.4">
      <c r="A75" s="35" t="s">
        <v>293</v>
      </c>
      <c r="B75" s="36" t="s">
        <v>294</v>
      </c>
      <c r="C75" s="28"/>
      <c r="D75" s="28"/>
      <c r="E75" s="11"/>
      <c r="F75" s="11"/>
      <c r="ZY75" t="s">
        <v>295</v>
      </c>
      <c r="ZZ75" s="3" t="s">
        <v>296</v>
      </c>
    </row>
    <row r="76" spans="1:702" x14ac:dyDescent="0.4">
      <c r="A76" s="37" t="s">
        <v>297</v>
      </c>
      <c r="B76" s="38" t="s">
        <v>298</v>
      </c>
      <c r="C76" s="39" t="s">
        <v>299</v>
      </c>
      <c r="D76" s="40">
        <v>4</v>
      </c>
      <c r="E76" s="13"/>
      <c r="F76" s="12">
        <f>ROUND(D76*E76,2)</f>
        <v>0</v>
      </c>
      <c r="ZY76" t="s">
        <v>300</v>
      </c>
      <c r="ZZ76" s="3" t="s">
        <v>301</v>
      </c>
    </row>
    <row r="77" spans="1:702" x14ac:dyDescent="0.4">
      <c r="A77" s="37" t="s">
        <v>302</v>
      </c>
      <c r="B77" s="38" t="s">
        <v>303</v>
      </c>
      <c r="C77" s="39" t="s">
        <v>304</v>
      </c>
      <c r="D77" s="40">
        <v>87.8</v>
      </c>
      <c r="E77" s="13"/>
      <c r="F77" s="12">
        <f>ROUND(D77*E77,2)</f>
        <v>0</v>
      </c>
      <c r="ZY77" t="s">
        <v>305</v>
      </c>
      <c r="ZZ77" s="3" t="s">
        <v>306</v>
      </c>
    </row>
    <row r="78" spans="1:702" x14ac:dyDescent="0.4">
      <c r="A78" s="41"/>
      <c r="B78" s="42"/>
      <c r="C78" s="28"/>
      <c r="D78" s="28"/>
      <c r="E78" s="11"/>
      <c r="F78" s="14"/>
    </row>
    <row r="79" spans="1:702" x14ac:dyDescent="0.4">
      <c r="A79" s="43"/>
      <c r="B79" s="44" t="s">
        <v>307</v>
      </c>
      <c r="C79" s="28"/>
      <c r="D79" s="28"/>
      <c r="E79" s="11"/>
      <c r="F79" s="15">
        <f>SUBTOTAL(109,F58:F78)</f>
        <v>0</v>
      </c>
      <c r="G79" s="5"/>
      <c r="ZY79" t="s">
        <v>308</v>
      </c>
    </row>
    <row r="80" spans="1:702" x14ac:dyDescent="0.4">
      <c r="A80" s="41"/>
      <c r="B80" s="42"/>
      <c r="C80" s="28"/>
      <c r="D80" s="28"/>
      <c r="E80" s="11"/>
      <c r="F80" s="10"/>
    </row>
    <row r="81" spans="1:702" ht="15.45" x14ac:dyDescent="0.4">
      <c r="A81" s="54" t="s">
        <v>309</v>
      </c>
      <c r="B81" s="55" t="s">
        <v>310</v>
      </c>
      <c r="C81" s="28"/>
      <c r="D81" s="28"/>
      <c r="E81" s="11"/>
      <c r="F81" s="11"/>
      <c r="ZY81" t="s">
        <v>311</v>
      </c>
      <c r="ZZ81" s="3" t="s">
        <v>312</v>
      </c>
    </row>
    <row r="82" spans="1:702" x14ac:dyDescent="0.4">
      <c r="A82" s="35" t="s">
        <v>313</v>
      </c>
      <c r="B82" s="36" t="s">
        <v>314</v>
      </c>
      <c r="C82" s="28"/>
      <c r="D82" s="28"/>
      <c r="E82" s="11"/>
      <c r="F82" s="11"/>
      <c r="ZY82" t="s">
        <v>315</v>
      </c>
      <c r="ZZ82" s="3"/>
    </row>
    <row r="83" spans="1:702" ht="23.15" x14ac:dyDescent="0.4">
      <c r="A83" s="37" t="s">
        <v>316</v>
      </c>
      <c r="B83" s="38" t="s">
        <v>317</v>
      </c>
      <c r="C83" s="39" t="s">
        <v>318</v>
      </c>
      <c r="D83" s="56">
        <v>1</v>
      </c>
      <c r="E83" s="13"/>
      <c r="F83" s="12">
        <f>ROUND(D83*E83,2)</f>
        <v>0</v>
      </c>
      <c r="ZY83" t="s">
        <v>319</v>
      </c>
      <c r="ZZ83" s="3" t="s">
        <v>320</v>
      </c>
    </row>
    <row r="84" spans="1:702" x14ac:dyDescent="0.4">
      <c r="A84" s="35" t="s">
        <v>321</v>
      </c>
      <c r="B84" s="36" t="s">
        <v>322</v>
      </c>
      <c r="C84" s="28"/>
      <c r="D84" s="28"/>
      <c r="E84" s="11"/>
      <c r="F84" s="11"/>
      <c r="ZY84" t="s">
        <v>323</v>
      </c>
      <c r="ZZ84" s="3" t="s">
        <v>324</v>
      </c>
    </row>
    <row r="85" spans="1:702" ht="23.15" x14ac:dyDescent="0.4">
      <c r="A85" s="37" t="s">
        <v>325</v>
      </c>
      <c r="B85" s="38" t="s">
        <v>326</v>
      </c>
      <c r="C85" s="39" t="s">
        <v>327</v>
      </c>
      <c r="D85" s="40">
        <v>6</v>
      </c>
      <c r="E85" s="13"/>
      <c r="F85" s="12">
        <f>ROUND(D85*E85,2)</f>
        <v>0</v>
      </c>
      <c r="ZY85" t="s">
        <v>328</v>
      </c>
      <c r="ZZ85" s="3" t="s">
        <v>329</v>
      </c>
    </row>
    <row r="86" spans="1:702" ht="23.15" x14ac:dyDescent="0.4">
      <c r="A86" s="37" t="s">
        <v>330</v>
      </c>
      <c r="B86" s="38" t="s">
        <v>331</v>
      </c>
      <c r="C86" s="39" t="s">
        <v>332</v>
      </c>
      <c r="D86" s="40">
        <v>3</v>
      </c>
      <c r="E86" s="13"/>
      <c r="F86" s="12">
        <f>ROUND(D86*E86,2)</f>
        <v>0</v>
      </c>
      <c r="ZY86" t="s">
        <v>333</v>
      </c>
      <c r="ZZ86" s="3" t="s">
        <v>334</v>
      </c>
    </row>
    <row r="87" spans="1:702" x14ac:dyDescent="0.4">
      <c r="A87" s="35" t="s">
        <v>335</v>
      </c>
      <c r="B87" s="36" t="s">
        <v>336</v>
      </c>
      <c r="C87" s="28"/>
      <c r="D87" s="28"/>
      <c r="E87" s="11"/>
      <c r="F87" s="11"/>
      <c r="ZY87" t="s">
        <v>337</v>
      </c>
      <c r="ZZ87" s="3" t="s">
        <v>338</v>
      </c>
    </row>
    <row r="88" spans="1:702" x14ac:dyDescent="0.4">
      <c r="A88" s="37" t="s">
        <v>339</v>
      </c>
      <c r="B88" s="38" t="s">
        <v>340</v>
      </c>
      <c r="C88" s="39" t="s">
        <v>341</v>
      </c>
      <c r="D88" s="40">
        <v>1</v>
      </c>
      <c r="E88" s="13"/>
      <c r="F88" s="12">
        <f>ROUND(D88*E88,2)</f>
        <v>0</v>
      </c>
      <c r="ZY88" t="s">
        <v>342</v>
      </c>
      <c r="ZZ88" s="3" t="s">
        <v>343</v>
      </c>
    </row>
    <row r="89" spans="1:702" x14ac:dyDescent="0.4">
      <c r="A89" s="37" t="s">
        <v>344</v>
      </c>
      <c r="B89" s="38" t="s">
        <v>345</v>
      </c>
      <c r="C89" s="39" t="s">
        <v>346</v>
      </c>
      <c r="D89" s="40">
        <v>3</v>
      </c>
      <c r="E89" s="13"/>
      <c r="F89" s="12">
        <f>ROUND(D89*E89,2)</f>
        <v>0</v>
      </c>
      <c r="ZY89" t="s">
        <v>347</v>
      </c>
      <c r="ZZ89" s="3" t="s">
        <v>348</v>
      </c>
    </row>
    <row r="90" spans="1:702" x14ac:dyDescent="0.4">
      <c r="A90" s="35" t="s">
        <v>349</v>
      </c>
      <c r="B90" s="36" t="s">
        <v>350</v>
      </c>
      <c r="C90" s="28"/>
      <c r="D90" s="28"/>
      <c r="E90" s="11"/>
      <c r="F90" s="11"/>
      <c r="ZY90" t="s">
        <v>351</v>
      </c>
      <c r="ZZ90" s="3"/>
    </row>
    <row r="91" spans="1:702" x14ac:dyDescent="0.4">
      <c r="A91" s="37" t="s">
        <v>352</v>
      </c>
      <c r="B91" s="38" t="s">
        <v>353</v>
      </c>
      <c r="C91" s="39" t="s">
        <v>354</v>
      </c>
      <c r="D91" s="40">
        <v>1</v>
      </c>
      <c r="E91" s="13"/>
      <c r="F91" s="12">
        <f>ROUND(D91*E91,2)</f>
        <v>0</v>
      </c>
      <c r="ZY91" t="s">
        <v>355</v>
      </c>
      <c r="ZZ91" s="3" t="s">
        <v>356</v>
      </c>
    </row>
    <row r="92" spans="1:702" x14ac:dyDescent="0.4">
      <c r="A92" s="37" t="s">
        <v>357</v>
      </c>
      <c r="B92" s="38" t="s">
        <v>358</v>
      </c>
      <c r="C92" s="39" t="s">
        <v>359</v>
      </c>
      <c r="D92" s="56">
        <v>3</v>
      </c>
      <c r="E92" s="13"/>
      <c r="F92" s="12">
        <f>ROUND(D92*E92,2)</f>
        <v>0</v>
      </c>
      <c r="ZY92" t="s">
        <v>360</v>
      </c>
      <c r="ZZ92" s="3" t="s">
        <v>361</v>
      </c>
    </row>
    <row r="93" spans="1:702" x14ac:dyDescent="0.4">
      <c r="A93" s="37" t="s">
        <v>362</v>
      </c>
      <c r="B93" s="38" t="s">
        <v>363</v>
      </c>
      <c r="C93" s="39" t="s">
        <v>364</v>
      </c>
      <c r="D93" s="56">
        <v>15</v>
      </c>
      <c r="E93" s="13"/>
      <c r="F93" s="12">
        <f>ROUND(D93*E93,2)</f>
        <v>0</v>
      </c>
      <c r="ZY93" t="s">
        <v>365</v>
      </c>
      <c r="ZZ93" s="3" t="s">
        <v>366</v>
      </c>
    </row>
    <row r="94" spans="1:702" x14ac:dyDescent="0.4">
      <c r="A94" s="35" t="s">
        <v>367</v>
      </c>
      <c r="B94" s="36" t="s">
        <v>368</v>
      </c>
      <c r="C94" s="28"/>
      <c r="D94" s="28"/>
      <c r="E94" s="11"/>
      <c r="F94" s="11"/>
      <c r="ZY94" t="s">
        <v>369</v>
      </c>
      <c r="ZZ94" s="3" t="s">
        <v>370</v>
      </c>
    </row>
    <row r="95" spans="1:702" x14ac:dyDescent="0.4">
      <c r="A95" s="37" t="s">
        <v>371</v>
      </c>
      <c r="B95" s="38" t="s">
        <v>372</v>
      </c>
      <c r="C95" s="39" t="s">
        <v>373</v>
      </c>
      <c r="D95" s="40">
        <v>1</v>
      </c>
      <c r="E95" s="13"/>
      <c r="F95" s="12">
        <f>ROUND(D95*E95,2)</f>
        <v>0</v>
      </c>
      <c r="ZY95" t="s">
        <v>374</v>
      </c>
      <c r="ZZ95" s="3" t="s">
        <v>375</v>
      </c>
    </row>
    <row r="96" spans="1:702" x14ac:dyDescent="0.4">
      <c r="A96" s="37" t="s">
        <v>376</v>
      </c>
      <c r="B96" s="38" t="s">
        <v>377</v>
      </c>
      <c r="C96" s="39" t="s">
        <v>378</v>
      </c>
      <c r="D96" s="40">
        <v>1</v>
      </c>
      <c r="E96" s="13"/>
      <c r="F96" s="12">
        <f>ROUND(D96*E96,2)</f>
        <v>0</v>
      </c>
      <c r="ZY96" t="s">
        <v>379</v>
      </c>
      <c r="ZZ96" s="3" t="s">
        <v>380</v>
      </c>
    </row>
    <row r="97" spans="1:702" x14ac:dyDescent="0.4">
      <c r="A97" s="37" t="s">
        <v>381</v>
      </c>
      <c r="B97" s="38" t="s">
        <v>382</v>
      </c>
      <c r="C97" s="39" t="s">
        <v>383</v>
      </c>
      <c r="D97" s="40">
        <v>1</v>
      </c>
      <c r="E97" s="13"/>
      <c r="F97" s="12">
        <f>ROUND(D97*E97,2)</f>
        <v>0</v>
      </c>
      <c r="ZY97" t="s">
        <v>384</v>
      </c>
      <c r="ZZ97" s="3" t="s">
        <v>385</v>
      </c>
    </row>
    <row r="98" spans="1:702" x14ac:dyDescent="0.4">
      <c r="A98" s="37" t="s">
        <v>386</v>
      </c>
      <c r="B98" s="38" t="s">
        <v>387</v>
      </c>
      <c r="C98" s="39" t="s">
        <v>388</v>
      </c>
      <c r="D98" s="56">
        <v>1</v>
      </c>
      <c r="E98" s="13"/>
      <c r="F98" s="12">
        <f>ROUND(D98*E98,2)</f>
        <v>0</v>
      </c>
      <c r="ZY98" t="s">
        <v>389</v>
      </c>
      <c r="ZZ98" s="3" t="s">
        <v>390</v>
      </c>
    </row>
    <row r="99" spans="1:702" x14ac:dyDescent="0.4">
      <c r="A99" s="41"/>
      <c r="B99" s="42"/>
      <c r="C99" s="28"/>
      <c r="D99" s="28"/>
      <c r="E99" s="11"/>
      <c r="F99" s="14"/>
    </row>
    <row r="100" spans="1:702" x14ac:dyDescent="0.4">
      <c r="A100" s="43"/>
      <c r="B100" s="44" t="s">
        <v>391</v>
      </c>
      <c r="C100" s="28"/>
      <c r="D100" s="28"/>
      <c r="E100" s="11"/>
      <c r="F100" s="15">
        <f>SUBTOTAL(109,F82:F99)</f>
        <v>0</v>
      </c>
      <c r="G100" s="5"/>
      <c r="ZY100" t="s">
        <v>392</v>
      </c>
    </row>
    <row r="101" spans="1:702" x14ac:dyDescent="0.4">
      <c r="A101" s="57"/>
      <c r="B101" s="58"/>
      <c r="C101" s="28"/>
      <c r="D101" s="28"/>
      <c r="E101" s="11"/>
      <c r="F101" s="15"/>
      <c r="G101" s="4"/>
    </row>
    <row r="102" spans="1:702" ht="15.45" x14ac:dyDescent="0.4">
      <c r="A102" s="47"/>
      <c r="B102" s="48" t="s">
        <v>393</v>
      </c>
      <c r="C102" s="28"/>
      <c r="D102" s="28"/>
      <c r="E102" s="11"/>
      <c r="F102" s="15">
        <f>SUBTOTAL(109,F55:F100)</f>
        <v>0</v>
      </c>
      <c r="G102" s="5"/>
      <c r="ZY102" t="s">
        <v>394</v>
      </c>
    </row>
    <row r="103" spans="1:702" x14ac:dyDescent="0.4">
      <c r="A103" s="49"/>
      <c r="B103" s="50"/>
      <c r="C103" s="28"/>
      <c r="D103" s="28"/>
      <c r="E103" s="11"/>
      <c r="F103" s="10"/>
    </row>
    <row r="104" spans="1:702" x14ac:dyDescent="0.4">
      <c r="A104" s="45"/>
      <c r="B104" s="46"/>
      <c r="C104" s="51"/>
      <c r="D104" s="51"/>
      <c r="E104" s="14"/>
      <c r="F104" s="14"/>
    </row>
    <row r="105" spans="1:702" x14ac:dyDescent="0.4">
      <c r="A105" s="6"/>
      <c r="B105" s="6"/>
      <c r="C105" s="6"/>
      <c r="D105" s="6"/>
      <c r="E105" s="6"/>
      <c r="F105" s="6"/>
    </row>
    <row r="106" spans="1:702" ht="29.15" x14ac:dyDescent="0.4">
      <c r="B106" s="7" t="s">
        <v>395</v>
      </c>
      <c r="F106" s="8">
        <f>SUBTOTAL(109,F4:F104)</f>
        <v>0</v>
      </c>
      <c r="ZY106" t="s">
        <v>396</v>
      </c>
    </row>
    <row r="107" spans="1:702" x14ac:dyDescent="0.4">
      <c r="A107" s="9">
        <v>20</v>
      </c>
      <c r="B107" s="7" t="str">
        <f>CONCATENATE("Montant TVA (",A107,"%)")</f>
        <v>Montant TVA (20%)</v>
      </c>
      <c r="F107" s="8">
        <f>(F106*A107)/100</f>
        <v>0</v>
      </c>
      <c r="ZY107" t="s">
        <v>397</v>
      </c>
    </row>
    <row r="108" spans="1:702" x14ac:dyDescent="0.4">
      <c r="B108" s="7" t="s">
        <v>398</v>
      </c>
      <c r="F108" s="8">
        <f>F106+F107</f>
        <v>0</v>
      </c>
      <c r="ZY108" t="s">
        <v>399</v>
      </c>
    </row>
    <row r="109" spans="1:702" x14ac:dyDescent="0.4">
      <c r="F109" s="8"/>
    </row>
    <row r="110" spans="1:702" x14ac:dyDescent="0.4">
      <c r="F110" s="8"/>
    </row>
  </sheetData>
  <sheetProtection algorithmName="SHA-512" hashValue="1gkSYVEA2+oNoXawxYSJHWpD1et8FjzngLY2vz2kK9Ojx2AzaOe3hBGKa0sP6vYZDjo85r8TVeOQKZ0XX1zHIQ==" saltValue="xbNC080LwnU290YXZ0Wwrg==" spinCount="100000" sheet="1" objects="1" scenarios="1"/>
  <mergeCells count="1">
    <mergeCell ref="A1:F1"/>
  </mergeCells>
  <printOptions horizontalCentered="1"/>
  <pageMargins left="7.874015748031496E-2" right="7.874015748031496E-2" top="7.874015748031496E-2" bottom="0.42" header="0.74803149606299213" footer="0.17"/>
  <pageSetup paperSize="9" fitToHeight="0" orientation="portrait" r:id="rId1"/>
  <headerFooter>
    <oddFooter>&amp;C&amp;10DCE - Etabli par SOVEBAT - 11/02/2025&amp;R&amp;10&amp;P/&amp;N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FF5C3-04C4-4CAB-B438-9191A7B643B6}">
  <sheetPr>
    <pageSetUpPr fitToPage="1"/>
  </sheetPr>
  <dimension ref="A1:ZZ34"/>
  <sheetViews>
    <sheetView showGridLines="0" workbookViewId="0">
      <pane xSplit="2" ySplit="2" topLeftCell="C14" activePane="bottomRight" state="frozen"/>
      <selection activeCell="H91" sqref="H91"/>
      <selection pane="topRight" activeCell="H91" sqref="H91"/>
      <selection pane="bottomLeft" activeCell="H91" sqref="H91"/>
      <selection pane="bottomRight" activeCell="H91" sqref="H91"/>
    </sheetView>
  </sheetViews>
  <sheetFormatPr baseColWidth="10" defaultColWidth="10.69140625" defaultRowHeight="14.6" x14ac:dyDescent="0.4"/>
  <cols>
    <col min="1" max="1" width="9.69140625" customWidth="1"/>
    <col min="2" max="2" width="46.69140625" customWidth="1"/>
    <col min="3" max="3" width="5.61328125" customWidth="1"/>
    <col min="4" max="5" width="10.69140625" customWidth="1"/>
    <col min="6" max="6" width="12.69140625" customWidth="1"/>
    <col min="7" max="7" width="10.69140625" customWidth="1"/>
    <col min="701" max="703" width="10.69140625" customWidth="1"/>
  </cols>
  <sheetData>
    <row r="1" spans="1:702" ht="65.150000000000006" customHeight="1" x14ac:dyDescent="0.4">
      <c r="A1" s="16"/>
      <c r="B1" s="17"/>
      <c r="C1" s="17"/>
      <c r="D1" s="17"/>
      <c r="E1" s="17"/>
      <c r="F1" s="18"/>
    </row>
    <row r="2" spans="1:702" ht="29.15" x14ac:dyDescent="0.4">
      <c r="A2" s="19"/>
      <c r="B2" s="20" t="s">
        <v>400</v>
      </c>
      <c r="C2" s="21" t="s">
        <v>401</v>
      </c>
      <c r="D2" s="22" t="s">
        <v>402</v>
      </c>
      <c r="E2" s="2" t="s">
        <v>403</v>
      </c>
      <c r="F2" s="1" t="s">
        <v>404</v>
      </c>
    </row>
    <row r="3" spans="1:702" x14ac:dyDescent="0.4">
      <c r="A3" s="23"/>
      <c r="B3" s="24"/>
      <c r="C3" s="25"/>
      <c r="D3" s="25"/>
      <c r="E3" s="10"/>
      <c r="F3" s="10"/>
    </row>
    <row r="4" spans="1:702" ht="15.45" x14ac:dyDescent="0.4">
      <c r="A4" s="26"/>
      <c r="B4" s="27" t="s">
        <v>405</v>
      </c>
      <c r="C4" s="28"/>
      <c r="D4" s="28"/>
      <c r="E4" s="11"/>
      <c r="F4" s="11"/>
    </row>
    <row r="5" spans="1:702" ht="37.299999999999997" x14ac:dyDescent="0.4">
      <c r="A5" s="29"/>
      <c r="B5" s="30" t="s">
        <v>406</v>
      </c>
      <c r="C5" s="28"/>
      <c r="D5" s="28"/>
      <c r="E5" s="11"/>
      <c r="F5" s="11"/>
      <c r="ZY5" t="s">
        <v>407</v>
      </c>
      <c r="ZZ5" s="3" t="s">
        <v>408</v>
      </c>
    </row>
    <row r="6" spans="1:702" ht="15.45" x14ac:dyDescent="0.4">
      <c r="A6" s="31" t="s">
        <v>409</v>
      </c>
      <c r="B6" s="32" t="s">
        <v>410</v>
      </c>
      <c r="C6" s="28"/>
      <c r="D6" s="28"/>
      <c r="E6" s="11"/>
      <c r="F6" s="11"/>
      <c r="ZY6" t="s">
        <v>411</v>
      </c>
      <c r="ZZ6" s="3" t="s">
        <v>412</v>
      </c>
    </row>
    <row r="7" spans="1:702" ht="15.45" x14ac:dyDescent="0.4">
      <c r="A7" s="33" t="s">
        <v>413</v>
      </c>
      <c r="B7" s="34" t="s">
        <v>414</v>
      </c>
      <c r="C7" s="28"/>
      <c r="D7" s="28"/>
      <c r="E7" s="11"/>
      <c r="F7" s="11"/>
      <c r="ZY7" t="s">
        <v>415</v>
      </c>
      <c r="ZZ7" s="3" t="s">
        <v>416</v>
      </c>
    </row>
    <row r="8" spans="1:702" x14ac:dyDescent="0.4">
      <c r="A8" s="35" t="s">
        <v>417</v>
      </c>
      <c r="B8" s="36" t="s">
        <v>418</v>
      </c>
      <c r="C8" s="28"/>
      <c r="D8" s="28"/>
      <c r="E8" s="11"/>
      <c r="F8" s="11"/>
      <c r="ZY8" t="s">
        <v>419</v>
      </c>
      <c r="ZZ8" s="3" t="s">
        <v>420</v>
      </c>
    </row>
    <row r="9" spans="1:702" x14ac:dyDescent="0.4">
      <c r="A9" s="37" t="s">
        <v>421</v>
      </c>
      <c r="B9" s="38" t="s">
        <v>422</v>
      </c>
      <c r="C9" s="39" t="s">
        <v>423</v>
      </c>
      <c r="D9" s="40">
        <v>8</v>
      </c>
      <c r="E9" s="13"/>
      <c r="F9" s="12">
        <f>ROUND(D9*E9,2)</f>
        <v>0</v>
      </c>
      <c r="ZY9" t="s">
        <v>424</v>
      </c>
      <c r="ZZ9" s="3" t="s">
        <v>425</v>
      </c>
    </row>
    <row r="10" spans="1:702" x14ac:dyDescent="0.4">
      <c r="A10" s="41"/>
      <c r="B10" s="42"/>
      <c r="C10" s="28"/>
      <c r="D10" s="28"/>
      <c r="E10" s="11"/>
      <c r="F10" s="14"/>
    </row>
    <row r="11" spans="1:702" x14ac:dyDescent="0.4">
      <c r="A11" s="43"/>
      <c r="B11" s="44" t="s">
        <v>426</v>
      </c>
      <c r="C11" s="28"/>
      <c r="D11" s="28"/>
      <c r="E11" s="11"/>
      <c r="F11" s="15">
        <f>SUBTOTAL(109,F8:F10)</f>
        <v>0</v>
      </c>
      <c r="G11" s="5"/>
      <c r="ZY11" t="s">
        <v>427</v>
      </c>
    </row>
    <row r="12" spans="1:702" x14ac:dyDescent="0.4">
      <c r="A12" s="41"/>
      <c r="B12" s="42"/>
      <c r="C12" s="28"/>
      <c r="D12" s="28"/>
      <c r="E12" s="11"/>
      <c r="F12" s="10"/>
    </row>
    <row r="13" spans="1:702" x14ac:dyDescent="0.4">
      <c r="A13" s="45"/>
      <c r="B13" s="46"/>
      <c r="C13" s="28"/>
      <c r="D13" s="28"/>
      <c r="E13" s="11"/>
      <c r="F13" s="14"/>
    </row>
    <row r="14" spans="1:702" ht="15.45" x14ac:dyDescent="0.4">
      <c r="A14" s="47"/>
      <c r="B14" s="48" t="s">
        <v>428</v>
      </c>
      <c r="C14" s="28"/>
      <c r="D14" s="28"/>
      <c r="E14" s="11"/>
      <c r="F14" s="15">
        <f>SUBTOTAL(109,F5:F13)</f>
        <v>0</v>
      </c>
      <c r="G14" s="5"/>
      <c r="ZY14" t="s">
        <v>429</v>
      </c>
    </row>
    <row r="15" spans="1:702" x14ac:dyDescent="0.4">
      <c r="A15" s="23"/>
      <c r="B15" s="24"/>
      <c r="C15" s="28"/>
      <c r="D15" s="28"/>
      <c r="E15" s="11"/>
      <c r="F15" s="10"/>
    </row>
    <row r="16" spans="1:702" ht="15.45" x14ac:dyDescent="0.4">
      <c r="A16" s="26"/>
      <c r="B16" s="27" t="s">
        <v>430</v>
      </c>
      <c r="C16" s="28"/>
      <c r="D16" s="28"/>
      <c r="E16" s="11"/>
      <c r="F16" s="11"/>
    </row>
    <row r="17" spans="1:702" ht="37.299999999999997" x14ac:dyDescent="0.4">
      <c r="A17" s="29"/>
      <c r="B17" s="30" t="s">
        <v>431</v>
      </c>
      <c r="C17" s="28"/>
      <c r="D17" s="28"/>
      <c r="E17" s="11"/>
      <c r="F17" s="11"/>
      <c r="ZY17" t="s">
        <v>432</v>
      </c>
      <c r="ZZ17" s="3" t="s">
        <v>433</v>
      </c>
    </row>
    <row r="18" spans="1:702" ht="15.45" x14ac:dyDescent="0.4">
      <c r="A18" s="31" t="s">
        <v>434</v>
      </c>
      <c r="B18" s="32" t="s">
        <v>435</v>
      </c>
      <c r="C18" s="28"/>
      <c r="D18" s="28"/>
      <c r="E18" s="11"/>
      <c r="F18" s="11"/>
      <c r="ZY18" t="s">
        <v>436</v>
      </c>
      <c r="ZZ18" s="3" t="s">
        <v>437</v>
      </c>
    </row>
    <row r="19" spans="1:702" ht="15.45" x14ac:dyDescent="0.4">
      <c r="A19" s="33" t="s">
        <v>438</v>
      </c>
      <c r="B19" s="34" t="s">
        <v>439</v>
      </c>
      <c r="C19" s="28"/>
      <c r="D19" s="28"/>
      <c r="E19" s="11"/>
      <c r="F19" s="11"/>
      <c r="ZY19" t="s">
        <v>440</v>
      </c>
      <c r="ZZ19" s="3" t="s">
        <v>441</v>
      </c>
    </row>
    <row r="20" spans="1:702" x14ac:dyDescent="0.4">
      <c r="A20" s="35" t="s">
        <v>442</v>
      </c>
      <c r="B20" s="36" t="s">
        <v>443</v>
      </c>
      <c r="C20" s="28"/>
      <c r="D20" s="28"/>
      <c r="E20" s="11"/>
      <c r="F20" s="11"/>
      <c r="ZY20" t="s">
        <v>444</v>
      </c>
      <c r="ZZ20" s="3" t="s">
        <v>445</v>
      </c>
    </row>
    <row r="21" spans="1:702" x14ac:dyDescent="0.4">
      <c r="A21" s="37" t="s">
        <v>446</v>
      </c>
      <c r="B21" s="38" t="s">
        <v>447</v>
      </c>
      <c r="C21" s="39" t="s">
        <v>448</v>
      </c>
      <c r="D21" s="40">
        <v>12.5</v>
      </c>
      <c r="E21" s="13"/>
      <c r="F21" s="12">
        <f>ROUND(D21*E21,2)</f>
        <v>0</v>
      </c>
      <c r="ZY21" t="s">
        <v>449</v>
      </c>
      <c r="ZZ21" s="3" t="s">
        <v>450</v>
      </c>
    </row>
    <row r="22" spans="1:702" x14ac:dyDescent="0.4">
      <c r="A22" s="41"/>
      <c r="B22" s="42"/>
      <c r="C22" s="28"/>
      <c r="D22" s="28"/>
      <c r="E22" s="11"/>
      <c r="F22" s="14"/>
    </row>
    <row r="23" spans="1:702" x14ac:dyDescent="0.4">
      <c r="A23" s="43"/>
      <c r="B23" s="44" t="s">
        <v>451</v>
      </c>
      <c r="C23" s="28"/>
      <c r="D23" s="28"/>
      <c r="E23" s="11"/>
      <c r="F23" s="15">
        <f>SUBTOTAL(109,F20:F22)</f>
        <v>0</v>
      </c>
      <c r="G23" s="5"/>
      <c r="ZY23" t="s">
        <v>452</v>
      </c>
    </row>
    <row r="24" spans="1:702" x14ac:dyDescent="0.4">
      <c r="A24" s="41"/>
      <c r="B24" s="42"/>
      <c r="C24" s="28"/>
      <c r="D24" s="28"/>
      <c r="E24" s="11"/>
      <c r="F24" s="10"/>
    </row>
    <row r="25" spans="1:702" x14ac:dyDescent="0.4">
      <c r="A25" s="45"/>
      <c r="B25" s="46"/>
      <c r="C25" s="28"/>
      <c r="D25" s="28"/>
      <c r="E25" s="11"/>
      <c r="F25" s="14"/>
    </row>
    <row r="26" spans="1:702" ht="15.45" x14ac:dyDescent="0.4">
      <c r="A26" s="47"/>
      <c r="B26" s="48" t="s">
        <v>453</v>
      </c>
      <c r="C26" s="28"/>
      <c r="D26" s="28"/>
      <c r="E26" s="11"/>
      <c r="F26" s="15">
        <f>SUBTOTAL(109,F17:F25)</f>
        <v>0</v>
      </c>
      <c r="G26" s="5"/>
      <c r="ZY26" t="s">
        <v>454</v>
      </c>
    </row>
    <row r="27" spans="1:702" x14ac:dyDescent="0.4">
      <c r="A27" s="49"/>
      <c r="B27" s="50"/>
      <c r="C27" s="28"/>
      <c r="D27" s="28"/>
      <c r="E27" s="11"/>
      <c r="F27" s="10"/>
    </row>
    <row r="28" spans="1:702" x14ac:dyDescent="0.4">
      <c r="A28" s="45"/>
      <c r="B28" s="46"/>
      <c r="C28" s="51"/>
      <c r="D28" s="51"/>
      <c r="E28" s="14"/>
      <c r="F28" s="14"/>
    </row>
    <row r="29" spans="1:702" x14ac:dyDescent="0.4">
      <c r="A29" s="6"/>
      <c r="B29" s="6"/>
      <c r="C29" s="6"/>
      <c r="D29" s="6"/>
      <c r="E29" s="6"/>
      <c r="F29" s="6"/>
    </row>
    <row r="30" spans="1:702" ht="29.15" x14ac:dyDescent="0.4">
      <c r="B30" s="7" t="s">
        <v>455</v>
      </c>
      <c r="F30" s="8">
        <f>SUBTOTAL(109,F4:F28)</f>
        <v>0</v>
      </c>
      <c r="ZY30" t="s">
        <v>456</v>
      </c>
    </row>
    <row r="31" spans="1:702" x14ac:dyDescent="0.4">
      <c r="A31" s="9">
        <v>20</v>
      </c>
      <c r="B31" s="7" t="str">
        <f>CONCATENATE("Montant TVA (",A31,"%)")</f>
        <v>Montant TVA (20%)</v>
      </c>
      <c r="F31" s="8">
        <f>(F30*A31)/100</f>
        <v>0</v>
      </c>
      <c r="ZY31" t="s">
        <v>457</v>
      </c>
    </row>
    <row r="32" spans="1:702" x14ac:dyDescent="0.4">
      <c r="B32" s="7" t="s">
        <v>458</v>
      </c>
      <c r="F32" s="8">
        <f>F30+F31</f>
        <v>0</v>
      </c>
      <c r="ZY32" t="s">
        <v>459</v>
      </c>
    </row>
    <row r="33" spans="6:6" x14ac:dyDescent="0.4">
      <c r="F33" s="8"/>
    </row>
    <row r="34" spans="6:6" x14ac:dyDescent="0.4">
      <c r="F34" s="8"/>
    </row>
  </sheetData>
  <sheetProtection algorithmName="SHA-512" hashValue="gYvkL91oSmMYp9eQYu/JrfzM/DOPxNzXOUZsE0siiBRvKDy/Xz+JumYrEgz65KqjhKM8cn/j54ApCRwYBXvThA==" saltValue="mf6ZzaKmlpxInUNAIa4jxA==" spinCount="100000" sheet="1" objects="1" scenarios="1"/>
  <mergeCells count="1">
    <mergeCell ref="A1:F1"/>
  </mergeCells>
  <printOptions horizontalCentered="1"/>
  <pageMargins left="7.874015748031496E-2" right="7.874015748031496E-2" top="7.874015748031496E-2" bottom="7.874015748031496E-2" header="0.74803149606299213" footer="0.17"/>
  <pageSetup paperSize="9" fitToHeight="0" orientation="portrait" r:id="rId1"/>
  <headerFooter>
    <oddFooter>&amp;C&amp;10DCE - Etabli par SOVEBAT - 11/02/2025&amp;R&amp;10&amp;P/&amp;N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Lot N°06 MENUISERIES INTERIEUR</vt:lpstr>
      <vt:lpstr>Lot N°06 Option 03   Habillage</vt:lpstr>
      <vt:lpstr>'Lot N°06 MENUISERIES INTERIEUR'!Impression_des_titres</vt:lpstr>
      <vt:lpstr>'Lot N°06 Option 03   Habillage'!Impression_des_titres</vt:lpstr>
      <vt:lpstr>'Lot N°06 MENUISERIES INTERIEUR'!Zone_d_impression</vt:lpstr>
      <vt:lpstr>'Lot N°06 Option 03   Habillage'!Zone_d_impression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Dessin5</dc:creator>
  <cp:lastModifiedBy>Sébastien Champion</cp:lastModifiedBy>
  <cp:lastPrinted>2025-02-11T16:53:33Z</cp:lastPrinted>
  <dcterms:created xsi:type="dcterms:W3CDTF">2025-02-11T13:51:54Z</dcterms:created>
  <dcterms:modified xsi:type="dcterms:W3CDTF">2025-02-11T16:53:37Z</dcterms:modified>
</cp:coreProperties>
</file>