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BEACT\Serveur BE ACT\BE ACT\PROJETS\2023\23043 - VALRIM - 26 Lgts accession à Romans - ADV\3-PRO - DCE\4 -PRO DCE\DCE V2 - 17.02.2025\DPGF\"/>
    </mc:Choice>
  </mc:AlternateContent>
  <xr:revisionPtr revIDLastSave="0" documentId="13_ncr:1_{2F2AADDF-D761-4F7D-8F75-9E79678BB22E}" xr6:coauthVersionLast="47" xr6:coauthVersionMax="47" xr10:uidLastSave="{00000000-0000-0000-0000-000000000000}"/>
  <bookViews>
    <workbookView xWindow="28680" yWindow="-120" windowWidth="29040" windowHeight="15840" tabRatio="598" activeTab="4" xr2:uid="{00000000-000D-0000-FFFF-FFFF00000000}"/>
  </bookViews>
  <sheets>
    <sheet name="PG" sheetId="29" r:id="rId1"/>
    <sheet name="Communs" sheetId="24" r:id="rId2"/>
    <sheet name="Bâtiment A" sheetId="25" r:id="rId3"/>
    <sheet name="Bâtiment B" sheetId="31" r:id="rId4"/>
    <sheet name="Récapitulatif" sheetId="28" r:id="rId5"/>
  </sheets>
  <definedNames>
    <definedName name="_Toc104637495" localSheetId="2">'Bâtiment A'!#REF!</definedName>
    <definedName name="_Toc104637495" localSheetId="3">'Bâtiment B'!#REF!</definedName>
    <definedName name="_Toc104637495" localSheetId="1">Communs!#REF!</definedName>
    <definedName name="_Toc104637495" localSheetId="0">PG!#REF!</definedName>
    <definedName name="_Toc104637495" localSheetId="4">Récapitulatif!#REF!</definedName>
    <definedName name="_Toc104637504" localSheetId="2">'Bâtiment A'!#REF!</definedName>
    <definedName name="_Toc104637504" localSheetId="3">'Bâtiment B'!#REF!</definedName>
    <definedName name="_Toc104637504" localSheetId="1">Communs!#REF!</definedName>
    <definedName name="_Toc104637504" localSheetId="0">PG!#REF!</definedName>
    <definedName name="_Toc104637504" localSheetId="4">Récapitulatif!#REF!</definedName>
    <definedName name="_Toc200344161" localSheetId="2">'Bâtiment A'!#REF!</definedName>
    <definedName name="_Toc200344161" localSheetId="3">'Bâtiment B'!#REF!</definedName>
    <definedName name="_Toc200344161" localSheetId="1">Communs!#REF!</definedName>
    <definedName name="_Toc200344161" localSheetId="0">PG!#REF!</definedName>
    <definedName name="_Toc200344161" localSheetId="4">Récapitulatif!#REF!</definedName>
    <definedName name="_Toc313379845" localSheetId="2">'Bâtiment A'!#REF!</definedName>
    <definedName name="_Toc313379845" localSheetId="3">'Bâtiment B'!#REF!</definedName>
    <definedName name="_Toc313379845" localSheetId="1">Communs!#REF!</definedName>
    <definedName name="_Toc313379845" localSheetId="0">PG!#REF!</definedName>
    <definedName name="_Toc313379845" localSheetId="4">Récapitulatif!#REF!</definedName>
    <definedName name="_Toc313379851" localSheetId="2">'Bâtiment A'!#REF!</definedName>
    <definedName name="_Toc313379851" localSheetId="3">'Bâtiment B'!#REF!</definedName>
    <definedName name="_Toc313379851" localSheetId="1">Communs!#REF!</definedName>
    <definedName name="_Toc313379851" localSheetId="0">PG!#REF!</definedName>
    <definedName name="_Toc313379851" localSheetId="4">Récapitulatif!#REF!</definedName>
    <definedName name="_Toc313379852" localSheetId="2">'Bâtiment A'!#REF!</definedName>
    <definedName name="_Toc313379852" localSheetId="3">'Bâtiment B'!#REF!</definedName>
    <definedName name="_Toc313379852" localSheetId="1">Communs!#REF!</definedName>
    <definedName name="_Toc313379852" localSheetId="0">PG!#REF!</definedName>
    <definedName name="_Toc313379852" localSheetId="4">Récapitulatif!#REF!</definedName>
    <definedName name="_Toc313379853" localSheetId="2">'Bâtiment A'!#REF!</definedName>
    <definedName name="_Toc313379853" localSheetId="3">'Bâtiment B'!#REF!</definedName>
    <definedName name="_Toc313379853" localSheetId="1">Communs!#REF!</definedName>
    <definedName name="_Toc313379853" localSheetId="0">PG!#REF!</definedName>
    <definedName name="_Toc313379853" localSheetId="4">Récapitulatif!#REF!</definedName>
    <definedName name="_Toc371395795" localSheetId="2">'Bâtiment A'!#REF!</definedName>
    <definedName name="_Toc371395795" localSheetId="3">'Bâtiment B'!#REF!</definedName>
    <definedName name="_Toc371395795" localSheetId="1">Communs!#REF!</definedName>
    <definedName name="_Toc371395795" localSheetId="0">PG!#REF!</definedName>
    <definedName name="_Toc371395795" localSheetId="4">Récapitulatif!#REF!</definedName>
    <definedName name="_Toc371395817" localSheetId="2">'Bâtiment A'!#REF!</definedName>
    <definedName name="_Toc371395817" localSheetId="3">'Bâtiment B'!#REF!</definedName>
    <definedName name="_Toc371395817" localSheetId="1">Communs!#REF!</definedName>
    <definedName name="_Toc371395817" localSheetId="0">PG!#REF!</definedName>
    <definedName name="_Toc371395817" localSheetId="4">Récapitulatif!#REF!</definedName>
    <definedName name="_Toc415281497" localSheetId="2">'Bâtiment A'!#REF!</definedName>
    <definedName name="_Toc415281497" localSheetId="3">'Bâtiment B'!#REF!</definedName>
    <definedName name="_Toc415281497" localSheetId="1">Communs!#REF!</definedName>
    <definedName name="_Toc415281497" localSheetId="0">PG!#REF!</definedName>
    <definedName name="_Toc415281497" localSheetId="4">Récapitulatif!#REF!</definedName>
    <definedName name="_Toc430405803" localSheetId="2">'Bâtiment A'!#REF!</definedName>
    <definedName name="_Toc430405803" localSheetId="3">'Bâtiment B'!#REF!</definedName>
    <definedName name="_Toc430405803" localSheetId="1">Communs!#REF!</definedName>
    <definedName name="_Toc430405803" localSheetId="0">PG!#REF!</definedName>
    <definedName name="_Toc430405803" localSheetId="4">Récapitulatif!#REF!</definedName>
    <definedName name="_Toc430405805" localSheetId="2">'Bâtiment A'!#REF!</definedName>
    <definedName name="_Toc430405805" localSheetId="3">'Bâtiment B'!#REF!</definedName>
    <definedName name="_Toc430405805" localSheetId="1">Communs!#REF!</definedName>
    <definedName name="_Toc430405805" localSheetId="0">PG!#REF!</definedName>
    <definedName name="_Toc430405805" localSheetId="4">Récapitulatif!#REF!</definedName>
    <definedName name="_Toc437157474" localSheetId="2">'Bâtiment A'!#REF!</definedName>
    <definedName name="_Toc437157474" localSheetId="3">'Bâtiment B'!#REF!</definedName>
    <definedName name="_Toc437157474" localSheetId="1">Communs!#REF!</definedName>
    <definedName name="_Toc437157474" localSheetId="0">PG!#REF!</definedName>
    <definedName name="_Toc437157474" localSheetId="4">Récapitulatif!#REF!</definedName>
    <definedName name="_xlnm.Print_Titles" localSheetId="2">'Bâtiment A'!$1:$6</definedName>
    <definedName name="_xlnm.Print_Titles" localSheetId="3">'Bâtiment B'!$1:$6</definedName>
    <definedName name="_xlnm.Print_Titles" localSheetId="1">Communs!$1:$6</definedName>
    <definedName name="_xlnm.Print_Titles" localSheetId="0">PG!$1:$6</definedName>
    <definedName name="_xlnm.Print_Titles" localSheetId="4">Récapitulatif!$1:$6</definedName>
    <definedName name="_xlnm.Print_Area" localSheetId="2">'Bâtiment A'!$A$1:$F$235</definedName>
    <definedName name="_xlnm.Print_Area" localSheetId="3">'Bâtiment B'!$A$1:$F$236</definedName>
    <definedName name="_xlnm.Print_Area" localSheetId="1">Communs!$A$1:$F$111</definedName>
    <definedName name="_xlnm.Print_Area" localSheetId="0">PG!$A$1:$H$55</definedName>
    <definedName name="_xlnm.Print_Area" localSheetId="4">Récapitulatif!$A$1:$F$29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28" l="1"/>
  <c r="F27" i="28" s="1"/>
  <c r="E228" i="25"/>
  <c r="B221" i="25"/>
  <c r="A221" i="25"/>
  <c r="B222" i="31"/>
  <c r="A222" i="31"/>
  <c r="F19" i="31"/>
  <c r="F18" i="31"/>
  <c r="F17" i="31"/>
  <c r="F16" i="31"/>
  <c r="F15" i="31"/>
  <c r="F14" i="31"/>
  <c r="F32" i="31"/>
  <c r="F31" i="31"/>
  <c r="F30" i="31"/>
  <c r="F29" i="31"/>
  <c r="F28" i="31"/>
  <c r="F27" i="31"/>
  <c r="F45" i="31"/>
  <c r="F44" i="31"/>
  <c r="F43" i="31"/>
  <c r="F42" i="31"/>
  <c r="F41" i="31"/>
  <c r="F40" i="31"/>
  <c r="F39" i="31"/>
  <c r="F58" i="31"/>
  <c r="F57" i="31"/>
  <c r="F56" i="31"/>
  <c r="F55" i="31"/>
  <c r="F54" i="31"/>
  <c r="F53" i="31"/>
  <c r="F52" i="31"/>
  <c r="F51" i="31"/>
  <c r="F94" i="31"/>
  <c r="F93" i="31"/>
  <c r="F92" i="31"/>
  <c r="F91" i="31"/>
  <c r="F90" i="31"/>
  <c r="F89" i="31"/>
  <c r="F88" i="31"/>
  <c r="F87" i="31"/>
  <c r="F86" i="31"/>
  <c r="F85" i="31"/>
  <c r="F84" i="31"/>
  <c r="F83" i="31"/>
  <c r="F82" i="31"/>
  <c r="F81" i="31"/>
  <c r="F80" i="31"/>
  <c r="F79" i="31"/>
  <c r="F78" i="31"/>
  <c r="F77" i="31"/>
  <c r="F76" i="31"/>
  <c r="F75" i="31"/>
  <c r="F74" i="31"/>
  <c r="F73" i="31"/>
  <c r="F72" i="31"/>
  <c r="F71" i="31"/>
  <c r="F70" i="31"/>
  <c r="F69" i="31"/>
  <c r="F68" i="31"/>
  <c r="F67" i="31"/>
  <c r="F66" i="31"/>
  <c r="F104" i="31"/>
  <c r="F103" i="31"/>
  <c r="F102" i="31"/>
  <c r="F101" i="31"/>
  <c r="F100" i="31"/>
  <c r="F99" i="31"/>
  <c r="F121" i="31"/>
  <c r="F120" i="31"/>
  <c r="F119" i="31"/>
  <c r="F118" i="31"/>
  <c r="F117" i="31"/>
  <c r="F116" i="31"/>
  <c r="F115" i="31"/>
  <c r="F114" i="31"/>
  <c r="F113" i="31"/>
  <c r="F112" i="31"/>
  <c r="F111" i="31"/>
  <c r="F110" i="31"/>
  <c r="F109" i="31"/>
  <c r="F108" i="31"/>
  <c r="F128" i="31"/>
  <c r="F127" i="31"/>
  <c r="F126" i="31"/>
  <c r="F125" i="31"/>
  <c r="F124" i="31"/>
  <c r="F123" i="31"/>
  <c r="F137" i="31"/>
  <c r="F136" i="31"/>
  <c r="F135" i="31"/>
  <c r="F134" i="31"/>
  <c r="F148" i="31"/>
  <c r="F147" i="31"/>
  <c r="F146" i="31"/>
  <c r="F145" i="31"/>
  <c r="F144" i="31"/>
  <c r="F143" i="31"/>
  <c r="F177" i="31"/>
  <c r="F176" i="31"/>
  <c r="F175" i="31"/>
  <c r="F174" i="31"/>
  <c r="F173" i="31"/>
  <c r="F172" i="31"/>
  <c r="F171" i="31"/>
  <c r="F170" i="31"/>
  <c r="F169" i="31"/>
  <c r="F168" i="31"/>
  <c r="F167" i="31"/>
  <c r="F166" i="31"/>
  <c r="F165" i="31"/>
  <c r="F164" i="31"/>
  <c r="F163" i="31"/>
  <c r="F162" i="31"/>
  <c r="F161" i="31"/>
  <c r="F160" i="31"/>
  <c r="F159" i="31"/>
  <c r="F158" i="31"/>
  <c r="F157" i="31"/>
  <c r="F156" i="31"/>
  <c r="F155" i="31"/>
  <c r="F154" i="31"/>
  <c r="F153" i="31"/>
  <c r="F152" i="31"/>
  <c r="F190" i="31"/>
  <c r="F189" i="31"/>
  <c r="F188" i="31"/>
  <c r="F187" i="31"/>
  <c r="F186" i="31"/>
  <c r="F185" i="31"/>
  <c r="F184" i="31"/>
  <c r="F207" i="31"/>
  <c r="F206" i="31"/>
  <c r="F203" i="31"/>
  <c r="F202" i="31"/>
  <c r="F201" i="31"/>
  <c r="F200" i="31"/>
  <c r="F199" i="31"/>
  <c r="F198" i="31"/>
  <c r="F116" i="25" l="1"/>
  <c r="F32" i="24"/>
  <c r="F31" i="24"/>
  <c r="F40" i="24"/>
  <c r="F39" i="24"/>
  <c r="F52" i="24"/>
  <c r="F20" i="31"/>
  <c r="F119" i="25"/>
  <c r="F16" i="25"/>
  <c r="F17" i="25"/>
  <c r="F18" i="25"/>
  <c r="F19" i="25"/>
  <c r="F20" i="25"/>
  <c r="C205" i="31" l="1"/>
  <c r="F205" i="31" s="1"/>
  <c r="C204" i="31"/>
  <c r="B229" i="31"/>
  <c r="A229" i="31"/>
  <c r="B228" i="31"/>
  <c r="A228" i="31"/>
  <c r="B227" i="31"/>
  <c r="A227" i="31"/>
  <c r="B225" i="31"/>
  <c r="B223" i="31"/>
  <c r="A223" i="31"/>
  <c r="B221" i="31"/>
  <c r="A221" i="31"/>
  <c r="B220" i="31"/>
  <c r="A220" i="31"/>
  <c r="B219" i="31"/>
  <c r="A219" i="31"/>
  <c r="B218" i="31"/>
  <c r="A218" i="31"/>
  <c r="B217" i="31"/>
  <c r="A217" i="31"/>
  <c r="B216" i="31"/>
  <c r="A216" i="31"/>
  <c r="B214" i="31"/>
  <c r="B209" i="31"/>
  <c r="F197" i="31"/>
  <c r="F194" i="31"/>
  <c r="B192" i="31"/>
  <c r="F181" i="31"/>
  <c r="B179" i="31"/>
  <c r="F178" i="31"/>
  <c r="F151" i="31"/>
  <c r="B149" i="31"/>
  <c r="F141" i="31"/>
  <c r="B139" i="31"/>
  <c r="F133" i="31"/>
  <c r="F132" i="31"/>
  <c r="B130" i="31"/>
  <c r="F106" i="31"/>
  <c r="F98" i="31"/>
  <c r="B96" i="31"/>
  <c r="F63" i="31"/>
  <c r="F62" i="31"/>
  <c r="B60" i="31"/>
  <c r="F50" i="31"/>
  <c r="F49" i="31"/>
  <c r="B47" i="31"/>
  <c r="B34" i="31"/>
  <c r="B22" i="31"/>
  <c r="F9" i="31"/>
  <c r="F8" i="31"/>
  <c r="C204" i="25"/>
  <c r="C203" i="25"/>
  <c r="F118" i="25"/>
  <c r="F92" i="25"/>
  <c r="F76" i="25"/>
  <c r="E229" i="31" l="1"/>
  <c r="F204" i="31"/>
  <c r="F209" i="31" s="1"/>
  <c r="F229" i="31" s="1"/>
  <c r="F149" i="31"/>
  <c r="F223" i="31" s="1"/>
  <c r="F139" i="31"/>
  <c r="F222" i="31" s="1"/>
  <c r="F34" i="31"/>
  <c r="F217" i="31" s="1"/>
  <c r="F22" i="31"/>
  <c r="F216" i="31" s="1"/>
  <c r="F179" i="31"/>
  <c r="F227" i="31" s="1"/>
  <c r="F60" i="31"/>
  <c r="F219" i="31" s="1"/>
  <c r="F96" i="31"/>
  <c r="F220" i="31" s="1"/>
  <c r="F130" i="31"/>
  <c r="F221" i="31" s="1"/>
  <c r="F192" i="31"/>
  <c r="F228" i="31" s="1"/>
  <c r="F47" i="31"/>
  <c r="F218" i="31" s="1"/>
  <c r="F51" i="24"/>
  <c r="F45" i="24"/>
  <c r="F44" i="24"/>
  <c r="F231" i="31" l="1"/>
  <c r="F43" i="24"/>
  <c r="F42" i="24"/>
  <c r="F50" i="24"/>
  <c r="F233" i="31" l="1"/>
  <c r="F235" i="31" s="1"/>
  <c r="F15" i="28"/>
  <c r="F107" i="25"/>
  <c r="F159" i="25"/>
  <c r="F158" i="25"/>
  <c r="F15" i="25"/>
  <c r="F134" i="25"/>
  <c r="B138" i="25"/>
  <c r="F136" i="25"/>
  <c r="F133" i="25"/>
  <c r="F132" i="25"/>
  <c r="F131" i="25"/>
  <c r="F115" i="25"/>
  <c r="F29" i="25"/>
  <c r="F138" i="25" l="1"/>
  <c r="F221" i="25" s="1"/>
  <c r="F201" i="25"/>
  <c r="F204" i="25"/>
  <c r="F203" i="25"/>
  <c r="F50" i="25"/>
  <c r="B104" i="24"/>
  <c r="A104" i="24"/>
  <c r="B102" i="24"/>
  <c r="B88" i="24"/>
  <c r="F86" i="24"/>
  <c r="F84" i="24"/>
  <c r="F83" i="24"/>
  <c r="F82" i="24"/>
  <c r="F81" i="24"/>
  <c r="F80" i="24"/>
  <c r="F79" i="24"/>
  <c r="F76" i="24"/>
  <c r="F74" i="24"/>
  <c r="B228" i="25"/>
  <c r="A228" i="25"/>
  <c r="B227" i="25"/>
  <c r="A227" i="25"/>
  <c r="B226" i="25"/>
  <c r="A226" i="25"/>
  <c r="B224" i="25"/>
  <c r="B222" i="25"/>
  <c r="A222" i="25"/>
  <c r="B220" i="25"/>
  <c r="A220" i="25"/>
  <c r="B219" i="25"/>
  <c r="A219" i="25"/>
  <c r="B218" i="25"/>
  <c r="A218" i="25"/>
  <c r="B217" i="25"/>
  <c r="A217" i="25"/>
  <c r="B216" i="25"/>
  <c r="A216" i="25"/>
  <c r="B215" i="25"/>
  <c r="A215" i="25"/>
  <c r="B213" i="25"/>
  <c r="B208" i="25"/>
  <c r="F206" i="25"/>
  <c r="F202" i="25"/>
  <c r="F200" i="25"/>
  <c r="F199" i="25"/>
  <c r="F198" i="25"/>
  <c r="F197" i="25"/>
  <c r="F196" i="25"/>
  <c r="F193" i="25"/>
  <c r="B191" i="25"/>
  <c r="F189" i="25"/>
  <c r="F188" i="25"/>
  <c r="F187" i="25"/>
  <c r="F186" i="25"/>
  <c r="F185" i="25"/>
  <c r="F184" i="25"/>
  <c r="F183" i="25"/>
  <c r="F180" i="25"/>
  <c r="B178" i="25"/>
  <c r="F177" i="25"/>
  <c r="F176" i="25"/>
  <c r="F175" i="25"/>
  <c r="F174" i="25"/>
  <c r="F173" i="25"/>
  <c r="F172" i="25"/>
  <c r="F170" i="25"/>
  <c r="F169" i="25"/>
  <c r="F168" i="25"/>
  <c r="F167" i="25"/>
  <c r="F166" i="25"/>
  <c r="F165" i="25"/>
  <c r="F161" i="25"/>
  <c r="F160" i="25"/>
  <c r="F157" i="25"/>
  <c r="F152" i="25"/>
  <c r="F150" i="25"/>
  <c r="B148" i="25"/>
  <c r="F146" i="25"/>
  <c r="F145" i="25"/>
  <c r="F144" i="25"/>
  <c r="F143" i="25"/>
  <c r="F142" i="25"/>
  <c r="F140" i="25"/>
  <c r="B129" i="25"/>
  <c r="F127" i="25"/>
  <c r="F124" i="25"/>
  <c r="F123" i="25"/>
  <c r="F117" i="25"/>
  <c r="F114" i="25"/>
  <c r="F113" i="25"/>
  <c r="F112" i="25"/>
  <c r="F111" i="25"/>
  <c r="F110" i="25"/>
  <c r="F108" i="25"/>
  <c r="F104" i="25"/>
  <c r="F102" i="25"/>
  <c r="F101" i="25"/>
  <c r="F100" i="25"/>
  <c r="F99" i="25"/>
  <c r="F98" i="25"/>
  <c r="F96" i="25"/>
  <c r="B94" i="25"/>
  <c r="F90" i="25"/>
  <c r="F88" i="25"/>
  <c r="F86" i="25"/>
  <c r="F82" i="25"/>
  <c r="F84" i="25"/>
  <c r="F83" i="25"/>
  <c r="F78" i="25"/>
  <c r="F77" i="25"/>
  <c r="F79" i="25"/>
  <c r="F74" i="25"/>
  <c r="F71" i="25"/>
  <c r="F70" i="25"/>
  <c r="F69" i="25"/>
  <c r="F68" i="25"/>
  <c r="F67" i="25"/>
  <c r="F66" i="25"/>
  <c r="F65" i="25"/>
  <c r="F64" i="25"/>
  <c r="F61" i="25"/>
  <c r="F60" i="25"/>
  <c r="B58" i="25"/>
  <c r="F56" i="25"/>
  <c r="F54" i="25"/>
  <c r="F53" i="25"/>
  <c r="F52" i="25"/>
  <c r="F51" i="25"/>
  <c r="F49" i="25"/>
  <c r="F48" i="25"/>
  <c r="F47" i="25"/>
  <c r="B45" i="25"/>
  <c r="F43" i="25"/>
  <c r="F42" i="25"/>
  <c r="F41" i="25"/>
  <c r="F40" i="25"/>
  <c r="F39" i="25"/>
  <c r="B34" i="25"/>
  <c r="F32" i="25"/>
  <c r="F31" i="25"/>
  <c r="F30" i="25"/>
  <c r="F28" i="25"/>
  <c r="F27" i="25"/>
  <c r="B22" i="25"/>
  <c r="F14" i="25"/>
  <c r="F9" i="25"/>
  <c r="F8" i="25"/>
  <c r="F88" i="24" l="1"/>
  <c r="F104" i="24" s="1"/>
  <c r="F58" i="25"/>
  <c r="F218" i="25" s="1"/>
  <c r="F148" i="25"/>
  <c r="F222" i="25" s="1"/>
  <c r="F22" i="25"/>
  <c r="F215" i="25" s="1"/>
  <c r="F208" i="25"/>
  <c r="F228" i="25" s="1"/>
  <c r="F129" i="25"/>
  <c r="F220" i="25" s="1"/>
  <c r="F178" i="25"/>
  <c r="F226" i="25" s="1"/>
  <c r="F34" i="25"/>
  <c r="F216" i="25" s="1"/>
  <c r="F191" i="25"/>
  <c r="F227" i="25" s="1"/>
  <c r="F94" i="25"/>
  <c r="F219" i="25" s="1"/>
  <c r="F45" i="25"/>
  <c r="F217" i="25" s="1"/>
  <c r="F35" i="24"/>
  <c r="F36" i="24"/>
  <c r="B100" i="24"/>
  <c r="A100" i="24"/>
  <c r="B99" i="24"/>
  <c r="A99" i="24"/>
  <c r="B98" i="24"/>
  <c r="A98" i="24"/>
  <c r="F230" i="25" l="1"/>
  <c r="B72" i="24"/>
  <c r="F70" i="24"/>
  <c r="F66" i="24"/>
  <c r="B64" i="24"/>
  <c r="F62" i="24"/>
  <c r="F60" i="24"/>
  <c r="F59" i="24"/>
  <c r="F58" i="24"/>
  <c r="F57" i="24"/>
  <c r="F56" i="24"/>
  <c r="F49" i="24"/>
  <c r="B54" i="24"/>
  <c r="F41" i="24"/>
  <c r="F38" i="24"/>
  <c r="F37" i="24"/>
  <c r="F34" i="24"/>
  <c r="F28" i="24"/>
  <c r="F26" i="24"/>
  <c r="F232" i="25" l="1"/>
  <c r="F234" i="25" s="1"/>
  <c r="F13" i="28"/>
  <c r="F64" i="24"/>
  <c r="F99" i="24" s="1"/>
  <c r="F72" i="24"/>
  <c r="F100" i="24" s="1"/>
  <c r="B92" i="24" l="1"/>
  <c r="A94" i="24"/>
  <c r="B22" i="24"/>
  <c r="F20" i="24"/>
  <c r="F18" i="24"/>
  <c r="F17" i="24"/>
  <c r="F16" i="24"/>
  <c r="F14" i="24"/>
  <c r="F12" i="24"/>
  <c r="F10" i="24"/>
  <c r="F22" i="24" l="1"/>
  <c r="F94" i="24" s="1"/>
  <c r="B96" i="24" l="1"/>
  <c r="F25" i="24"/>
  <c r="F24" i="24"/>
  <c r="F54" i="24" l="1"/>
  <c r="F98" i="24" s="1"/>
  <c r="F106" i="24" s="1"/>
  <c r="F11" i="28" l="1"/>
  <c r="F18" i="28" s="1"/>
  <c r="F31" i="28" s="1"/>
  <c r="F108" i="24"/>
  <c r="F110" i="24" s="1"/>
  <c r="F20" i="28" l="1"/>
  <c r="F22" i="28" s="1"/>
</calcChain>
</file>

<file path=xl/sharedStrings.xml><?xml version="1.0" encoding="utf-8"?>
<sst xmlns="http://schemas.openxmlformats.org/spreadsheetml/2006/main" count="637" uniqueCount="213">
  <si>
    <t>DESIGNATION DES TRAVAUX</t>
  </si>
  <si>
    <t>U</t>
  </si>
  <si>
    <t>ens</t>
  </si>
  <si>
    <t>ml</t>
  </si>
  <si>
    <t>En € HT</t>
  </si>
  <si>
    <t>PRIX UNITAIRE</t>
  </si>
  <si>
    <t>MONTANT</t>
  </si>
  <si>
    <t>QTE</t>
  </si>
  <si>
    <t xml:space="preserve">RECAPITULATIF </t>
  </si>
  <si>
    <t>TOTAL HT</t>
  </si>
  <si>
    <t>TOTAL TTC</t>
  </si>
  <si>
    <t>Essais de fonctionnement suivant modèle COPREC</t>
  </si>
  <si>
    <t>Dossier de présentation des matériels conforme au CCTP</t>
  </si>
  <si>
    <t>Dossier des ouvrages exécutés conforme au CCTP comprenant plans de récolement, notices d'utilisation et d'entretien du matériel installé</t>
  </si>
  <si>
    <t>GENERALITES TECHNIQUES</t>
  </si>
  <si>
    <t>Plans de réservation</t>
  </si>
  <si>
    <t xml:space="preserve">Certificat de conformité avec rapport de vérification des installations électriques </t>
  </si>
  <si>
    <t>DESCRIPTION DES INSTALLATIONS DE COURANTS FORTS</t>
  </si>
  <si>
    <t>Fourniture et mise en oeuvre complète (fourreaux, filerie, boîte, appareillage, etc.) y compris accessoires, raccordements divers, etc</t>
  </si>
  <si>
    <t>- PC 2x10/16 A + T</t>
  </si>
  <si>
    <t>CIRCUIT DE TERRE</t>
  </si>
  <si>
    <t>DESCRIPTION DES INSTALLATIONS DE COURANTS FAIBLES</t>
  </si>
  <si>
    <t>ECLAIRAGE DE SECURITE</t>
  </si>
  <si>
    <t>Fourniture et mise en œuvre des équipements y compris canalisations, cablage, accessoires et raccordements divers:</t>
  </si>
  <si>
    <t xml:space="preserve">Télécommande bloc secours </t>
  </si>
  <si>
    <t>Fourniture et mise en œuvre des équipements y compris canalisations et câblage, fixations, repérage et raccordement divers:</t>
  </si>
  <si>
    <t>Essais, mise en service</t>
  </si>
  <si>
    <t>Fourniture et mise en œuvre des équipements y compris filerie, accessoires, fixations, raccordements divers, conforme au CCTP</t>
  </si>
  <si>
    <t xml:space="preserve">TVA 20% </t>
  </si>
  <si>
    <t>ORIGINE DES INSTALLATIONS</t>
  </si>
  <si>
    <t>1.1</t>
  </si>
  <si>
    <t>1.2</t>
  </si>
  <si>
    <t>1.5</t>
  </si>
  <si>
    <t>1.8</t>
  </si>
  <si>
    <t>1.7</t>
  </si>
  <si>
    <t>1.6</t>
  </si>
  <si>
    <t>2.1</t>
  </si>
  <si>
    <t>2.2</t>
  </si>
  <si>
    <t>2.3</t>
  </si>
  <si>
    <t>GENERALITES TECHNIQUE</t>
  </si>
  <si>
    <t>Installation de chantier conforme au CCTP.</t>
  </si>
  <si>
    <t>VIDEOPHONIE</t>
  </si>
  <si>
    <t>- Répartiteur de terre.</t>
  </si>
  <si>
    <t>- Fils H07VR 16mm2 (Ph+N) sous conduits ICTA.</t>
  </si>
  <si>
    <t>- Fils H07VR 16mm2 (terre) sous conduits ICTA.</t>
  </si>
  <si>
    <t>- Fils H07VR 25mm2 (Ph+N) sous conduits ICTA.</t>
  </si>
  <si>
    <t>- Fils H07VR 25mm2 (terre) sous conduits ICTA.</t>
  </si>
  <si>
    <t>Les dossiers administratifs et techniques Enedis</t>
  </si>
  <si>
    <t xml:space="preserve">Etiquetage des logements </t>
  </si>
  <si>
    <t>Communs</t>
  </si>
  <si>
    <t>Logements</t>
  </si>
  <si>
    <t>Ens</t>
  </si>
  <si>
    <t>)</t>
  </si>
  <si>
    <t>Disjoncteur abonné 2x15/45A - 500mA sélectif posé sur panneau de contrôle.</t>
  </si>
  <si>
    <r>
      <t xml:space="preserve">Gaine Technique Logement 18 modules </t>
    </r>
    <r>
      <rPr>
        <b/>
        <sz val="10"/>
        <rFont val="Calibri"/>
        <family val="2"/>
      </rPr>
      <t>sytème encastré</t>
    </r>
    <r>
      <rPr>
        <sz val="10"/>
        <rFont val="Calibri"/>
        <family val="2"/>
      </rPr>
      <t xml:space="preserve"> et accessoires de pose et de raccordement modèle GTL DRIVIA 18 et accessoires de pose et de raccordement modèle GTL DRIVIA 18.</t>
    </r>
  </si>
  <si>
    <t>Panneau de contrôle monophasé posé dans la GTL.</t>
  </si>
  <si>
    <t xml:space="preserve">- Chemin de cable métallique type fils d’acier soudés courants forts </t>
  </si>
  <si>
    <t>Panneau de contrôle triphasé armoire SG.</t>
  </si>
  <si>
    <t>Disjoncteur abonné 4x30/60A - 500mA sélectif posé sur panneau de contrôle.</t>
  </si>
  <si>
    <t>Tableau SG modèle XL125 de LEGRAND conforme au CCTP</t>
  </si>
  <si>
    <t>- bloc autonome d'évacuation étanche (B.A.E.S)</t>
  </si>
  <si>
    <t>Mise en place d'une câblette de terre en cuivre nu de 25mm2.</t>
  </si>
  <si>
    <t>Barette de mesure type COSGA</t>
  </si>
  <si>
    <t>Liaison équipotentielle principale</t>
  </si>
  <si>
    <t>Liaison équipotentielle secondaire salle de bains</t>
  </si>
  <si>
    <t>Terre téléphone opérateur.</t>
  </si>
  <si>
    <t>- 3 fourreaux LST42/45 posés en tranchée compris grillage avertisseur</t>
  </si>
  <si>
    <t xml:space="preserve">Adduction </t>
  </si>
  <si>
    <t xml:space="preserve">Fourniture et mise en œuvre y compris canalisations et câblage, fixations et repérage : </t>
  </si>
  <si>
    <t>- 3 conduits ICTA 25 entre la gaine technique orange et la GTL.</t>
  </si>
  <si>
    <t>- répartiteur de distrbution d'étage</t>
  </si>
  <si>
    <t>Prise RJ45 catégorie 6a, compris câble 4 paires grade 3TV F/FTP passé sous conduit isolant.</t>
  </si>
  <si>
    <t>Recette, contrôle et repérage</t>
  </si>
  <si>
    <t>- grille de protection</t>
  </si>
  <si>
    <t>1.9</t>
  </si>
  <si>
    <t>- Fils  H07VR 35mm2 vert/jaune.</t>
  </si>
  <si>
    <t>PRECABLAGE IRVE</t>
  </si>
  <si>
    <t>TELEVISION</t>
  </si>
  <si>
    <t>- Antennes, préamplificateur, fixation et mise à la terre.</t>
  </si>
  <si>
    <t>- Centrale de réception terrestre.</t>
  </si>
  <si>
    <t>- Câbles coaxiaux faibles pertes blindés passés sous conduits isolants encastrés, compris fiches F</t>
  </si>
  <si>
    <t>- Répartiteurs</t>
  </si>
  <si>
    <t>- Cordons de brassage coaxial/RJ45 2m</t>
  </si>
  <si>
    <t>- Essais réglage et mise en service</t>
  </si>
  <si>
    <t>Tableau d'abonné logements T2 modèle DRIVIA 18 conforme au CCTP.</t>
  </si>
  <si>
    <t>Tableau d'abonné logements T3/T4/T5 modèle DRIVIA 18 conforme au CCTP.</t>
  </si>
  <si>
    <r>
      <t xml:space="preserve">Marque : </t>
    </r>
    <r>
      <rPr>
        <b/>
        <sz val="10"/>
        <rFont val="Calibri"/>
        <family val="2"/>
      </rPr>
      <t>LEGRAND</t>
    </r>
    <r>
      <rPr>
        <sz val="10"/>
        <rFont val="Calibri"/>
        <family val="2"/>
      </rPr>
      <t xml:space="preserve"> série </t>
    </r>
    <r>
      <rPr>
        <b/>
        <sz val="10"/>
        <rFont val="Calibri"/>
        <family val="2"/>
      </rPr>
      <t>DOOXIE</t>
    </r>
    <r>
      <rPr>
        <sz val="10"/>
        <rFont val="Calibri"/>
        <family val="2"/>
      </rPr>
      <t xml:space="preserve"> ou équivalent</t>
    </r>
  </si>
  <si>
    <t>- interrupteur en simple allumage lumineux</t>
  </si>
  <si>
    <t>- interrupteur en simple allumage</t>
  </si>
  <si>
    <t>- interrupteur en va et vient</t>
  </si>
  <si>
    <t xml:space="preserve">- sortie de câble 2x32 A+T cuisson </t>
  </si>
  <si>
    <t xml:space="preserve">- PC 2x16 A + T spécialisée </t>
  </si>
  <si>
    <r>
      <t xml:space="preserve">Marque : </t>
    </r>
    <r>
      <rPr>
        <b/>
        <sz val="10"/>
        <rFont val="Calibri"/>
        <family val="2"/>
      </rPr>
      <t>LEGRAND</t>
    </r>
    <r>
      <rPr>
        <sz val="10"/>
        <rFont val="Calibri"/>
        <family val="2"/>
      </rPr>
      <t xml:space="preserve"> série </t>
    </r>
    <r>
      <rPr>
        <b/>
        <sz val="10"/>
        <rFont val="Calibri"/>
        <family val="2"/>
      </rPr>
      <t>PLEXO encastrés</t>
    </r>
    <r>
      <rPr>
        <sz val="10"/>
        <rFont val="Calibri"/>
        <family val="2"/>
      </rPr>
      <t xml:space="preserve"> ou équivalent</t>
    </r>
  </si>
  <si>
    <r>
      <t xml:space="preserve">- alimentation volet roulant y compris </t>
    </r>
    <r>
      <rPr>
        <sz val="10"/>
        <rFont val="Calibri"/>
        <family val="2"/>
      </rPr>
      <t xml:space="preserve">commande </t>
    </r>
  </si>
  <si>
    <t>- alimentation bouche VMC cuisine + liaison inter / bouche VMC</t>
  </si>
  <si>
    <t xml:space="preserve">-DCL compris ampoule LED </t>
  </si>
  <si>
    <t>Fourniture et pose de détecteur de fumée, garantie et autonomie de 10 ans y compris dispositif de fixation</t>
  </si>
  <si>
    <t>EQUIPEMENT DES LOGEMENTS</t>
  </si>
  <si>
    <t>Fourniture et pose d'une sonnerie modulaire dans le tableau d'abonné, compris bouton poussoir porte étiquette et liaisons.</t>
  </si>
  <si>
    <t>Fourniture et pose d'un sèche serviette conforme au CCTP</t>
  </si>
  <si>
    <t>EQUIPEMENT DES PARTIES COMMUNES</t>
  </si>
  <si>
    <t xml:space="preserve">- PC 2x10/16 A + T plexo </t>
  </si>
  <si>
    <r>
      <t xml:space="preserve">Marque : </t>
    </r>
    <r>
      <rPr>
        <b/>
        <sz val="10"/>
        <rFont val="Calibri"/>
        <family val="2"/>
      </rPr>
      <t>BEG</t>
    </r>
    <r>
      <rPr>
        <sz val="10"/>
        <rFont val="Calibri"/>
        <family val="2"/>
      </rPr>
      <t xml:space="preserve"> ou équivalent</t>
    </r>
  </si>
  <si>
    <t>- détecteur de présence type PD4</t>
  </si>
  <si>
    <t>Alimentations diverses</t>
  </si>
  <si>
    <t>Réalisation des alimentations y compris fourreaux, filerie, accessoires et raccordements divers :</t>
  </si>
  <si>
    <t>- alimentation groupe VMC</t>
  </si>
  <si>
    <t>Réalisation alarme technique comprenant : buzzer, voyant, fourreaux, filerie, relayage</t>
  </si>
  <si>
    <t xml:space="preserve">- pour défaut pressostat VMC </t>
  </si>
  <si>
    <t>TABLEAUX ELECTRIQUES ABONNES</t>
  </si>
  <si>
    <t>1.4</t>
  </si>
  <si>
    <t>COLONNE MONTANTE</t>
  </si>
  <si>
    <t>Amorce colonne bâtiment A</t>
  </si>
  <si>
    <t>Colonne Bâtiment A</t>
  </si>
  <si>
    <t>Colonne Bâtiment B</t>
  </si>
  <si>
    <t>1.3</t>
  </si>
  <si>
    <t>DERIVATIONS INDIVIDUELLES</t>
  </si>
  <si>
    <t>Dérivations individuelles bâtiment A</t>
  </si>
  <si>
    <t>Dérivations individuelles bâtiment B</t>
  </si>
  <si>
    <t>- détecteur de présence type LC-plus 280°</t>
  </si>
  <si>
    <t>- panier de protection</t>
  </si>
  <si>
    <t>- alimentation porte de garage</t>
  </si>
  <si>
    <t>- alimentation ascenceur</t>
  </si>
  <si>
    <t>Fourniture et mise en œuvre  y compris accessoires, fixations et raccordement divers :</t>
  </si>
  <si>
    <t>RESEAU DE COMMUNICATION</t>
  </si>
  <si>
    <t>- dossier administratif et technique Orange</t>
  </si>
  <si>
    <t>Colonne montante</t>
  </si>
  <si>
    <t>- 3 tubes IRL entre les étages</t>
  </si>
  <si>
    <t>- câble serie 278 4 paires  5/10ème.</t>
  </si>
  <si>
    <t>- câble serie 278 64 paires  5/10ème.</t>
  </si>
  <si>
    <t>- le repérage.</t>
  </si>
  <si>
    <t>Equipement des logements</t>
  </si>
  <si>
    <t>Tableau modèle RESI9 de marque SCHNEIDER équipé conformément au CCTP.</t>
  </si>
  <si>
    <t>- Sortie de toiture, compris étanchéité et mise à la terre.</t>
  </si>
  <si>
    <t xml:space="preserve">- Platine vidéo encastré </t>
  </si>
  <si>
    <t>- lecteur de bage, compris centrale Vigik</t>
  </si>
  <si>
    <t>- Bloc d'alimentation</t>
  </si>
  <si>
    <t xml:space="preserve">- Bloc d'alimentation secourue </t>
  </si>
  <si>
    <t>- Bouton poussoir ouverture porte</t>
  </si>
  <si>
    <t>- Fourniture ventouse 300kg</t>
  </si>
  <si>
    <t xml:space="preserve"> - Récepteur pour porte de garage</t>
  </si>
  <si>
    <t xml:space="preserve"> - Badge bi-technologie</t>
  </si>
  <si>
    <t xml:space="preserve"> - Badge </t>
  </si>
  <si>
    <t xml:space="preserve">- bouton poussoir </t>
  </si>
  <si>
    <t>- interrupteur en double allumage</t>
  </si>
  <si>
    <t>- alimentation bouche VMC wc ou wc/sdb</t>
  </si>
  <si>
    <t>Attesations consuel pour les logements et les services généraux.</t>
  </si>
  <si>
    <t>Récapitulatif</t>
  </si>
  <si>
    <t>Bâtiment A</t>
  </si>
  <si>
    <t>Bâtiment B</t>
  </si>
  <si>
    <t>MAITRE D'OUVRAGE</t>
  </si>
  <si>
    <r>
      <t>BE</t>
    </r>
    <r>
      <rPr>
        <sz val="14"/>
        <color indexed="63"/>
        <rFont val="Barlow Black"/>
        <family val="3"/>
      </rPr>
      <t xml:space="preserve"> ACT</t>
    </r>
    <r>
      <rPr>
        <sz val="10"/>
        <color indexed="63"/>
        <rFont val="Calibri"/>
        <family val="2"/>
      </rPr>
      <t xml:space="preserve"> </t>
    </r>
  </si>
  <si>
    <t>Date</t>
  </si>
  <si>
    <t>4, rue Paul Henri SPAAK</t>
  </si>
  <si>
    <t>26000 VALENCE</t>
  </si>
  <si>
    <t>Phase</t>
  </si>
  <si>
    <t>DCE</t>
  </si>
  <si>
    <t>L’Immobilière de la Vallée du Rhône  24 rue Balzac 26000 VALENCE</t>
  </si>
  <si>
    <t>Dossier</t>
  </si>
  <si>
    <t>- Boîtier de dévérouillage porte</t>
  </si>
  <si>
    <t xml:space="preserve">BUREAU D'ETUDES </t>
  </si>
  <si>
    <t>- 1 distributeur d'étage 200A, compris 3 départs mono, compris CCPI et fusibles.</t>
  </si>
  <si>
    <t>- Cables U1000AR2V 50mm2.</t>
  </si>
  <si>
    <t>- Cables U1000AR2V 70mm2.</t>
  </si>
  <si>
    <t>- Câble U1000R2V 5G16mm2 sous conduit isolant.</t>
  </si>
  <si>
    <t>- bloc autonome d'évacuation  (B.A.E.S)</t>
  </si>
  <si>
    <t>- 1 distributeur d'étage 200A, compris 5 départs mono, compris CCPI et fusibles.</t>
  </si>
  <si>
    <t>- 1 distributeur d'étage 200A, compris 4 départs mono, compris CCPI et fusibles.</t>
  </si>
  <si>
    <t>- Chemin de câbles 200mmx50mm "enedis"</t>
  </si>
  <si>
    <t>- chambre L2T</t>
  </si>
  <si>
    <t>- 3 fourreaux ICTL40 sur CDC</t>
  </si>
  <si>
    <t>- Chemin de câbles de type dalle marine 200mm*50mm</t>
  </si>
  <si>
    <t>- L5 Hublot étanche LED spécialisé éclairage escalier avec detecteur intégré et préavis 28W 2100lm IP65 IK10 3000K</t>
  </si>
  <si>
    <t>- interrupteur en simple allumage à voyant</t>
  </si>
  <si>
    <t>Construction de 26 logements 
14 rue Béatrix de Hongrie
26 100 ROMANS SUR ISERE</t>
  </si>
  <si>
    <t>LOT N°17 – ELECTRICITE - COURANTS FAIBLES</t>
  </si>
  <si>
    <t>22043</t>
  </si>
  <si>
    <t>Février 2023</t>
  </si>
  <si>
    <t>ECONOMISTE</t>
  </si>
  <si>
    <t>SOVEBAT</t>
  </si>
  <si>
    <t>Espace du parc, rue Mozart</t>
  </si>
  <si>
    <t>26000 Valence</t>
  </si>
  <si>
    <t>ARCHITECTE</t>
  </si>
  <si>
    <r>
      <t xml:space="preserve">Atelier des vergers
12 Bd de l’Etivallière
</t>
    </r>
    <r>
      <rPr>
        <sz val="9"/>
        <rFont val="Trebuchet MS"/>
        <family val="2"/>
      </rPr>
      <t>42000 Saint Etienne</t>
    </r>
  </si>
  <si>
    <r>
      <t xml:space="preserve">Construction de 26 logements en accession – 26100 Romans sur Isère
</t>
    </r>
    <r>
      <rPr>
        <b/>
        <sz val="9"/>
        <rFont val="Calibri"/>
        <family val="2"/>
      </rPr>
      <t xml:space="preserve">CCTP LOT N°17 - ELECTRICITE - COURANTS FAIBLES </t>
    </r>
  </si>
  <si>
    <t>- L10 Luminaire étanche LED 30W 4300lm IP66 IK10 4000K</t>
  </si>
  <si>
    <t>- L11 Applique LED 23W 1349lm IP65 IK07 3000K</t>
  </si>
  <si>
    <t>- L12 Borne LED 10W 719lm IP65 IK08 3000K</t>
  </si>
  <si>
    <t>- L13 Encastré LED 10W 503lm IP65 IK07 3000K</t>
  </si>
  <si>
    <t>- alimentation portail</t>
  </si>
  <si>
    <t>- L14 Luminaire LED 35W 5070lm IP65 IK010 3000K</t>
  </si>
  <si>
    <t>- alimentation éclairage parking</t>
  </si>
  <si>
    <t>- la liaison en câble U1000AR2RV 4X1X95mm2 passé sous foureaux Flexichoc entre le transformateur et le pied de colonne.</t>
  </si>
  <si>
    <t>- Distributeur d'arrivée 200A, compris, 1 départ tri, 1 départ mono ,compris CCPI et fusibles.</t>
  </si>
  <si>
    <t>- alimentationPAC + U.I.</t>
  </si>
  <si>
    <t>- L1 Hublot LED IP44 avec fiche DCL</t>
  </si>
  <si>
    <t>- L2 Applique E27, classe I IP 65 compris ampoule LED</t>
  </si>
  <si>
    <t>- L3 Hublot E27, classe II IP 55 compris ampoule LED</t>
  </si>
  <si>
    <t>- L4 Hublot E27, classe II IP 44 avec détecteur intégrée compris ampoule LED</t>
  </si>
  <si>
    <t>Fourniture et pose d'un radiateur électrique conforme au CCTP</t>
  </si>
  <si>
    <t>- L8 Spot LED encastré 7W 940lm IP54 IK07 3000K</t>
  </si>
  <si>
    <t>- L6 Luminaire anneau  LED diamètre 760mm 41W 2784lm IP20 IK07 3000K</t>
  </si>
  <si>
    <t>- L7 Luminaire anneau  LED diamètre 1040mm 51W 3272m IP20 IK07 3000K</t>
  </si>
  <si>
    <t>- L9 Ruban LED compris rail + diffuseur 82W/5M 10750lm/5m</t>
  </si>
  <si>
    <t>Amorce colonne bâtiment B</t>
  </si>
  <si>
    <t>- la liaison en câble U1000AR2RV 4X1X120mm2 passé sous foureaux Flexichoc entre le transformateur et le pied de colonne.</t>
  </si>
  <si>
    <t>'- Protection mécanique tube acier</t>
  </si>
  <si>
    <t>- Distributeur d'arrivée 200A, compris, 1 départ tri, compris CCPI et fusibles.</t>
  </si>
  <si>
    <t>- alimentation PAC + U.I.</t>
  </si>
  <si>
    <t>PRESTATION ALERNATIVES EVENTUELLES</t>
  </si>
  <si>
    <t>PAE01</t>
  </si>
  <si>
    <t xml:space="preserve">Tableautin garage </t>
  </si>
  <si>
    <t>- alimentation garages privés (depuis logement - SG - garage)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</si>
</sst>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3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b/>
      <sz val="10"/>
      <color indexed="10"/>
      <name val="Calibri"/>
      <family val="2"/>
      <scheme val="minor"/>
    </font>
    <font>
      <sz val="10"/>
      <color indexed="11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u/>
      <sz val="10"/>
      <name val="Calibri"/>
      <family val="2"/>
      <scheme val="minor"/>
    </font>
    <font>
      <b/>
      <sz val="48"/>
      <color rgb="FFFF0000"/>
      <name val="Calibri"/>
      <family val="2"/>
      <scheme val="minor"/>
    </font>
    <font>
      <u/>
      <sz val="10"/>
      <color theme="10"/>
      <name val="Arial"/>
      <family val="2"/>
    </font>
    <font>
      <b/>
      <sz val="12"/>
      <name val="Trebuchet MS"/>
      <family val="2"/>
    </font>
    <font>
      <b/>
      <sz val="14"/>
      <name val="Trebuchet MS"/>
      <family val="2"/>
    </font>
    <font>
      <sz val="16"/>
      <name val="Trebuchet MS"/>
      <family val="2"/>
    </font>
    <font>
      <b/>
      <sz val="10"/>
      <name val="Trebuchet MS"/>
      <family val="2"/>
    </font>
    <font>
      <b/>
      <sz val="16"/>
      <name val="Trebuchet MS"/>
      <family val="2"/>
    </font>
    <font>
      <b/>
      <sz val="9"/>
      <name val="Trebuchet MS"/>
      <family val="2"/>
    </font>
    <font>
      <sz val="8"/>
      <name val="Trebuchet MS"/>
      <family val="2"/>
    </font>
    <font>
      <sz val="32"/>
      <name val="Arial"/>
      <family val="2"/>
    </font>
    <font>
      <sz val="9"/>
      <name val="Trebuchet MS"/>
      <family val="2"/>
    </font>
    <font>
      <sz val="10"/>
      <name val="Trebuchet MS"/>
      <family val="2"/>
    </font>
    <font>
      <sz val="14"/>
      <color rgb="FF82C836"/>
      <name val="Barlow Black"/>
      <family val="3"/>
    </font>
    <font>
      <sz val="14"/>
      <color indexed="63"/>
      <name val="Barlow Black"/>
      <family val="3"/>
    </font>
    <font>
      <sz val="10"/>
      <color indexed="63"/>
      <name val="Calibri"/>
      <family val="2"/>
    </font>
    <font>
      <sz val="10"/>
      <name val="Arial"/>
      <family val="2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hair">
        <color theme="1" tint="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  <xf numFmtId="43" fontId="41" fillId="0" borderId="0" applyFont="0" applyFill="0" applyBorder="0" applyAlignment="0" applyProtection="0"/>
  </cellStyleXfs>
  <cellXfs count="219">
    <xf numFmtId="0" fontId="0" fillId="0" borderId="0" xfId="0"/>
    <xf numFmtId="4" fontId="7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3" fontId="10" fillId="0" borderId="0" xfId="0" applyNumberFormat="1" applyFont="1"/>
    <xf numFmtId="0" fontId="10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quotePrefix="1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3" borderId="0" xfId="0" applyFont="1" applyFill="1" applyAlignment="1">
      <alignment horizontal="left" vertical="center" wrapText="1"/>
    </xf>
    <xf numFmtId="0" fontId="11" fillId="0" borderId="0" xfId="0" applyFont="1" applyAlignment="1">
      <alignment wrapText="1"/>
    </xf>
    <xf numFmtId="0" fontId="10" fillId="0" borderId="0" xfId="0" quotePrefix="1" applyFont="1" applyAlignment="1">
      <alignment horizontal="left" wrapText="1" inden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justify"/>
    </xf>
    <xf numFmtId="0" fontId="10" fillId="0" borderId="0" xfId="0" applyFont="1" applyAlignment="1">
      <alignment horizontal="left" wrapText="1"/>
    </xf>
    <xf numFmtId="0" fontId="13" fillId="3" borderId="0" xfId="0" applyFont="1" applyFill="1" applyAlignment="1">
      <alignment horizontal="left" wrapText="1"/>
    </xf>
    <xf numFmtId="4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/>
    <xf numFmtId="3" fontId="10" fillId="3" borderId="1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vertical="center"/>
    </xf>
    <xf numFmtId="1" fontId="10" fillId="0" borderId="1" xfId="0" applyNumberFormat="1" applyFont="1" applyBorder="1"/>
    <xf numFmtId="0" fontId="10" fillId="0" borderId="1" xfId="0" applyFont="1" applyBorder="1"/>
    <xf numFmtId="3" fontId="10" fillId="3" borderId="1" xfId="0" applyNumberFormat="1" applyFont="1" applyFill="1" applyBorder="1"/>
    <xf numFmtId="0" fontId="10" fillId="3" borderId="1" xfId="0" applyFont="1" applyFill="1" applyBorder="1" applyAlignment="1">
      <alignment horizontal="center"/>
    </xf>
    <xf numFmtId="4" fontId="10" fillId="3" borderId="1" xfId="0" applyNumberFormat="1" applyFont="1" applyFill="1" applyBorder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right" wrapText="1"/>
    </xf>
    <xf numFmtId="0" fontId="14" fillId="0" borderId="0" xfId="0" applyFont="1" applyAlignment="1">
      <alignment horizontal="right" wrapText="1"/>
    </xf>
    <xf numFmtId="4" fontId="10" fillId="0" borderId="0" xfId="0" applyNumberFormat="1" applyFont="1"/>
    <xf numFmtId="0" fontId="1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right"/>
    </xf>
    <xf numFmtId="0" fontId="15" fillId="0" borderId="0" xfId="0" applyFont="1"/>
    <xf numFmtId="0" fontId="7" fillId="0" borderId="0" xfId="0" applyFont="1"/>
    <xf numFmtId="10" fontId="15" fillId="0" borderId="0" xfId="0" applyNumberFormat="1" applyFont="1"/>
    <xf numFmtId="4" fontId="11" fillId="0" borderId="1" xfId="0" applyNumberFormat="1" applyFont="1" applyBorder="1"/>
    <xf numFmtId="4" fontId="19" fillId="0" borderId="1" xfId="0" applyNumberFormat="1" applyFont="1" applyBorder="1" applyAlignment="1">
      <alignment horizontal="center"/>
    </xf>
    <xf numFmtId="4" fontId="10" fillId="3" borderId="1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4" fontId="10" fillId="0" borderId="2" xfId="0" applyNumberFormat="1" applyFont="1" applyBorder="1"/>
    <xf numFmtId="4" fontId="11" fillId="0" borderId="2" xfId="0" applyNumberFormat="1" applyFont="1" applyBorder="1"/>
    <xf numFmtId="4" fontId="11" fillId="0" borderId="0" xfId="0" applyNumberFormat="1" applyFont="1" applyAlignment="1">
      <alignment wrapText="1"/>
    </xf>
    <xf numFmtId="0" fontId="11" fillId="0" borderId="3" xfId="0" quotePrefix="1" applyFont="1" applyBorder="1" applyAlignment="1">
      <alignment horizontal="center" wrapText="1"/>
    </xf>
    <xf numFmtId="4" fontId="11" fillId="3" borderId="0" xfId="0" applyNumberFormat="1" applyFont="1" applyFill="1" applyAlignment="1">
      <alignment wrapText="1"/>
    </xf>
    <xf numFmtId="4" fontId="11" fillId="3" borderId="1" xfId="0" applyNumberFormat="1" applyFont="1" applyFill="1" applyBorder="1" applyAlignment="1">
      <alignment horizontal="right"/>
    </xf>
    <xf numFmtId="0" fontId="2" fillId="0" borderId="0" xfId="0" applyFont="1" applyAlignment="1">
      <alignment vertical="center" wrapText="1"/>
    </xf>
    <xf numFmtId="1" fontId="10" fillId="0" borderId="2" xfId="0" applyNumberFormat="1" applyFont="1" applyBorder="1"/>
    <xf numFmtId="0" fontId="20" fillId="2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0" borderId="3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0" fillId="3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11" fillId="0" borderId="0" xfId="0" quotePrefix="1" applyFont="1" applyAlignment="1">
      <alignment horizontal="center" wrapText="1"/>
    </xf>
    <xf numFmtId="4" fontId="24" fillId="0" borderId="4" xfId="0" applyNumberFormat="1" applyFont="1" applyBorder="1" applyAlignment="1">
      <alignment horizontal="right"/>
    </xf>
    <xf numFmtId="0" fontId="25" fillId="0" borderId="0" xfId="0" applyFont="1" applyAlignment="1">
      <alignment wrapText="1"/>
    </xf>
    <xf numFmtId="0" fontId="2" fillId="0" borderId="6" xfId="0" applyFont="1" applyBorder="1" applyAlignment="1" applyProtection="1">
      <alignment horizontal="center"/>
      <protection locked="0"/>
    </xf>
    <xf numFmtId="4" fontId="2" fillId="0" borderId="6" xfId="0" applyNumberFormat="1" applyFont="1" applyBorder="1" applyAlignment="1" applyProtection="1">
      <alignment horizontal="right"/>
      <protection locked="0"/>
    </xf>
    <xf numFmtId="0" fontId="6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0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" fillId="0" borderId="6" xfId="0" applyFont="1" applyBorder="1" applyAlignment="1" applyProtection="1">
      <alignment horizontal="right"/>
      <protection locked="0"/>
    </xf>
    <xf numFmtId="0" fontId="10" fillId="0" borderId="6" xfId="0" applyFont="1" applyBorder="1" applyAlignment="1">
      <alignment horizontal="right"/>
    </xf>
    <xf numFmtId="4" fontId="24" fillId="0" borderId="0" xfId="0" applyNumberFormat="1" applyFont="1" applyAlignment="1">
      <alignment horizontal="right"/>
    </xf>
    <xf numFmtId="4" fontId="10" fillId="0" borderId="6" xfId="0" applyNumberFormat="1" applyFont="1" applyBorder="1"/>
    <xf numFmtId="0" fontId="10" fillId="0" borderId="7" xfId="0" applyFont="1" applyBorder="1"/>
    <xf numFmtId="0" fontId="10" fillId="0" borderId="7" xfId="0" applyFont="1" applyBorder="1" applyAlignment="1">
      <alignment horizontal="center"/>
    </xf>
    <xf numFmtId="4" fontId="10" fillId="0" borderId="7" xfId="0" applyNumberFormat="1" applyFont="1" applyBorder="1"/>
    <xf numFmtId="4" fontId="11" fillId="0" borderId="7" xfId="0" applyNumberFormat="1" applyFont="1" applyBorder="1"/>
    <xf numFmtId="4" fontId="2" fillId="0" borderId="6" xfId="0" applyNumberFormat="1" applyFont="1" applyBorder="1"/>
    <xf numFmtId="4" fontId="11" fillId="0" borderId="6" xfId="0" applyNumberFormat="1" applyFont="1" applyBorder="1"/>
    <xf numFmtId="4" fontId="1" fillId="0" borderId="0" xfId="0" applyNumberFormat="1" applyFont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center"/>
    </xf>
    <xf numFmtId="0" fontId="10" fillId="0" borderId="6" xfId="0" applyFont="1" applyBorder="1" applyAlignment="1" applyProtection="1">
      <alignment horizontal="center"/>
      <protection locked="0"/>
    </xf>
    <xf numFmtId="4" fontId="10" fillId="0" borderId="6" xfId="0" applyNumberFormat="1" applyFont="1" applyBorder="1" applyAlignment="1" applyProtection="1">
      <alignment horizontal="right"/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10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8" xfId="0" applyNumberFormat="1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wrapText="1"/>
    </xf>
    <xf numFmtId="0" fontId="1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4" fontId="19" fillId="0" borderId="6" xfId="0" applyNumberFormat="1" applyFont="1" applyBorder="1" applyAlignment="1">
      <alignment horizontal="center"/>
    </xf>
    <xf numFmtId="3" fontId="10" fillId="0" borderId="6" xfId="0" applyNumberFormat="1" applyFont="1" applyBorder="1"/>
    <xf numFmtId="4" fontId="11" fillId="0" borderId="6" xfId="0" applyNumberFormat="1" applyFont="1" applyBorder="1" applyAlignment="1">
      <alignment horizontal="right"/>
    </xf>
    <xf numFmtId="3" fontId="16" fillId="0" borderId="6" xfId="0" applyNumberFormat="1" applyFont="1" applyBorder="1"/>
    <xf numFmtId="0" fontId="16" fillId="0" borderId="6" xfId="0" applyFont="1" applyBorder="1" applyAlignment="1">
      <alignment horizontal="center"/>
    </xf>
    <xf numFmtId="4" fontId="14" fillId="0" borderId="6" xfId="0" applyNumberFormat="1" applyFont="1" applyBorder="1" applyAlignment="1">
      <alignment horizontal="right"/>
    </xf>
    <xf numFmtId="3" fontId="18" fillId="0" borderId="6" xfId="0" applyNumberFormat="1" applyFont="1" applyBorder="1"/>
    <xf numFmtId="0" fontId="18" fillId="0" borderId="6" xfId="0" applyFont="1" applyBorder="1" applyAlignment="1">
      <alignment horizontal="center"/>
    </xf>
    <xf numFmtId="4" fontId="17" fillId="0" borderId="6" xfId="0" applyNumberFormat="1" applyFont="1" applyBorder="1" applyAlignment="1">
      <alignment horizontal="right"/>
    </xf>
    <xf numFmtId="0" fontId="11" fillId="0" borderId="0" xfId="0" applyFont="1"/>
    <xf numFmtId="2" fontId="10" fillId="0" borderId="6" xfId="0" applyNumberFormat="1" applyFont="1" applyBorder="1"/>
    <xf numFmtId="2" fontId="2" fillId="0" borderId="6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/>
    <xf numFmtId="0" fontId="10" fillId="0" borderId="0" xfId="0" applyFont="1" applyAlignment="1">
      <alignment horizontal="left" wrapText="1" indent="1"/>
    </xf>
    <xf numFmtId="0" fontId="14" fillId="0" borderId="0" xfId="0" applyFont="1" applyAlignment="1">
      <alignment horizontal="center"/>
    </xf>
    <xf numFmtId="0" fontId="10" fillId="0" borderId="5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justify"/>
    </xf>
    <xf numFmtId="0" fontId="16" fillId="3" borderId="0" xfId="0" applyFont="1" applyFill="1" applyAlignment="1">
      <alignment horizontal="center" vertical="center"/>
    </xf>
    <xf numFmtId="4" fontId="11" fillId="0" borderId="9" xfId="0" applyNumberFormat="1" applyFont="1" applyBorder="1"/>
    <xf numFmtId="0" fontId="26" fillId="0" borderId="0" xfId="0" applyFont="1" applyAlignment="1">
      <alignment wrapText="1"/>
    </xf>
    <xf numFmtId="3" fontId="10" fillId="3" borderId="6" xfId="0" applyNumberFormat="1" applyFont="1" applyFill="1" applyBorder="1" applyAlignment="1">
      <alignment vertical="center"/>
    </xf>
    <xf numFmtId="0" fontId="10" fillId="3" borderId="6" xfId="0" applyFont="1" applyFill="1" applyBorder="1" applyAlignment="1">
      <alignment horizontal="center" vertical="center"/>
    </xf>
    <xf numFmtId="4" fontId="10" fillId="3" borderId="6" xfId="0" applyNumberFormat="1" applyFont="1" applyFill="1" applyBorder="1" applyAlignment="1">
      <alignment vertical="center"/>
    </xf>
    <xf numFmtId="4" fontId="10" fillId="3" borderId="6" xfId="0" applyNumberFormat="1" applyFont="1" applyFill="1" applyBorder="1"/>
    <xf numFmtId="0" fontId="10" fillId="2" borderId="0" xfId="2" applyFont="1" applyFill="1" applyAlignment="1">
      <alignment horizontal="center"/>
    </xf>
    <xf numFmtId="0" fontId="11" fillId="2" borderId="0" xfId="2" applyFont="1" applyFill="1" applyAlignment="1">
      <alignment horizontal="center"/>
    </xf>
    <xf numFmtId="4" fontId="11" fillId="2" borderId="1" xfId="2" applyNumberFormat="1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/>
    </xf>
    <xf numFmtId="0" fontId="11" fillId="2" borderId="0" xfId="2" quotePrefix="1" applyFont="1" applyFill="1" applyAlignment="1">
      <alignment horizontal="center"/>
    </xf>
    <xf numFmtId="0" fontId="12" fillId="2" borderId="0" xfId="2" applyFont="1" applyFill="1" applyAlignment="1">
      <alignment horizontal="center"/>
    </xf>
    <xf numFmtId="4" fontId="14" fillId="2" borderId="1" xfId="2" applyNumberFormat="1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0" fontId="10" fillId="0" borderId="0" xfId="2" applyFont="1" applyAlignment="1">
      <alignment wrapText="1"/>
    </xf>
    <xf numFmtId="3" fontId="10" fillId="0" borderId="1" xfId="2" applyNumberFormat="1" applyFont="1" applyBorder="1"/>
    <xf numFmtId="0" fontId="10" fillId="0" borderId="1" xfId="2" applyFont="1" applyBorder="1" applyAlignment="1">
      <alignment horizontal="center"/>
    </xf>
    <xf numFmtId="4" fontId="10" fillId="0" borderId="1" xfId="2" applyNumberFormat="1" applyFont="1" applyBorder="1"/>
    <xf numFmtId="0" fontId="10" fillId="3" borderId="0" xfId="2" applyFont="1" applyFill="1" applyAlignment="1">
      <alignment horizontal="center"/>
    </xf>
    <xf numFmtId="0" fontId="13" fillId="3" borderId="0" xfId="2" applyFont="1" applyFill="1" applyAlignment="1">
      <alignment horizontal="left" wrapText="1"/>
    </xf>
    <xf numFmtId="3" fontId="10" fillId="3" borderId="1" xfId="2" applyNumberFormat="1" applyFont="1" applyFill="1" applyBorder="1"/>
    <xf numFmtId="0" fontId="10" fillId="3" borderId="1" xfId="2" applyFont="1" applyFill="1" applyBorder="1" applyAlignment="1">
      <alignment horizontal="center"/>
    </xf>
    <xf numFmtId="4" fontId="10" fillId="3" borderId="1" xfId="2" applyNumberFormat="1" applyFont="1" applyFill="1" applyBorder="1"/>
    <xf numFmtId="4" fontId="10" fillId="3" borderId="1" xfId="2" applyNumberFormat="1" applyFont="1" applyFill="1" applyBorder="1" applyAlignment="1">
      <alignment horizontal="right"/>
    </xf>
    <xf numFmtId="0" fontId="11" fillId="0" borderId="0" xfId="2" applyFont="1" applyAlignment="1">
      <alignment wrapText="1"/>
    </xf>
    <xf numFmtId="3" fontId="10" fillId="0" borderId="10" xfId="2" applyNumberFormat="1" applyFont="1" applyBorder="1"/>
    <xf numFmtId="0" fontId="10" fillId="0" borderId="10" xfId="2" applyFont="1" applyBorder="1" applyAlignment="1">
      <alignment horizontal="center"/>
    </xf>
    <xf numFmtId="4" fontId="11" fillId="0" borderId="1" xfId="2" applyNumberFormat="1" applyFont="1" applyBorder="1" applyAlignment="1">
      <alignment horizontal="right"/>
    </xf>
    <xf numFmtId="0" fontId="11" fillId="0" borderId="0" xfId="2" applyFont="1" applyAlignment="1">
      <alignment horizontal="right" wrapText="1"/>
    </xf>
    <xf numFmtId="0" fontId="14" fillId="0" borderId="0" xfId="2" applyFont="1" applyAlignment="1">
      <alignment horizontal="right" wrapText="1"/>
    </xf>
    <xf numFmtId="3" fontId="16" fillId="0" borderId="10" xfId="2" applyNumberFormat="1" applyFont="1" applyBorder="1"/>
    <xf numFmtId="0" fontId="16" fillId="0" borderId="10" xfId="2" applyFont="1" applyBorder="1" applyAlignment="1">
      <alignment horizontal="center"/>
    </xf>
    <xf numFmtId="0" fontId="17" fillId="0" borderId="0" xfId="2" applyFont="1" applyAlignment="1">
      <alignment horizontal="right" wrapText="1"/>
    </xf>
    <xf numFmtId="3" fontId="18" fillId="0" borderId="10" xfId="2" applyNumberFormat="1" applyFont="1" applyBorder="1"/>
    <xf numFmtId="0" fontId="18" fillId="0" borderId="10" xfId="2" applyFont="1" applyBorder="1" applyAlignment="1">
      <alignment horizontal="center"/>
    </xf>
    <xf numFmtId="4" fontId="17" fillId="0" borderId="1" xfId="2" applyNumberFormat="1" applyFont="1" applyBorder="1" applyAlignment="1">
      <alignment horizontal="right"/>
    </xf>
    <xf numFmtId="4" fontId="11" fillId="0" borderId="8" xfId="2" applyNumberFormat="1" applyFont="1" applyBorder="1" applyAlignment="1">
      <alignment horizontal="right"/>
    </xf>
    <xf numFmtId="4" fontId="14" fillId="0" borderId="8" xfId="2" applyNumberFormat="1" applyFont="1" applyBorder="1" applyAlignment="1">
      <alignment horizontal="right"/>
    </xf>
    <xf numFmtId="0" fontId="1" fillId="4" borderId="11" xfId="2" applyFill="1" applyBorder="1"/>
    <xf numFmtId="0" fontId="1" fillId="4" borderId="12" xfId="2" applyFill="1" applyBorder="1"/>
    <xf numFmtId="0" fontId="1" fillId="5" borderId="12" xfId="2" applyFill="1" applyBorder="1"/>
    <xf numFmtId="0" fontId="1" fillId="5" borderId="13" xfId="2" applyFill="1" applyBorder="1"/>
    <xf numFmtId="0" fontId="1" fillId="4" borderId="4" xfId="2" applyFill="1" applyBorder="1"/>
    <xf numFmtId="0" fontId="1" fillId="5" borderId="5" xfId="2" applyFill="1" applyBorder="1"/>
    <xf numFmtId="0" fontId="28" fillId="4" borderId="4" xfId="2" applyFont="1" applyFill="1" applyBorder="1"/>
    <xf numFmtId="0" fontId="31" fillId="4" borderId="4" xfId="2" applyFont="1" applyFill="1" applyBorder="1"/>
    <xf numFmtId="0" fontId="33" fillId="4" borderId="4" xfId="2" applyFont="1" applyFill="1" applyBorder="1" applyAlignment="1">
      <alignment horizontal="left" indent="1"/>
    </xf>
    <xf numFmtId="0" fontId="36" fillId="4" borderId="4" xfId="2" applyFont="1" applyFill="1" applyBorder="1" applyAlignment="1">
      <alignment horizontal="left" indent="1"/>
    </xf>
    <xf numFmtId="0" fontId="37" fillId="4" borderId="4" xfId="2" applyFont="1" applyFill="1" applyBorder="1" applyAlignment="1">
      <alignment horizontal="left" indent="1"/>
    </xf>
    <xf numFmtId="0" fontId="17" fillId="5" borderId="14" xfId="2" applyFont="1" applyFill="1" applyBorder="1" applyAlignment="1">
      <alignment horizontal="left" vertical="center"/>
    </xf>
    <xf numFmtId="49" fontId="1" fillId="5" borderId="14" xfId="2" applyNumberForma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0" fontId="1" fillId="4" borderId="0" xfId="2" applyFill="1"/>
    <xf numFmtId="0" fontId="1" fillId="5" borderId="0" xfId="2" applyFill="1"/>
    <xf numFmtId="0" fontId="27" fillId="5" borderId="0" xfId="4" applyFill="1" applyBorder="1"/>
    <xf numFmtId="0" fontId="29" fillId="0" borderId="0" xfId="2" applyFont="1"/>
    <xf numFmtId="0" fontId="1" fillId="4" borderId="0" xfId="2" applyFill="1" applyAlignment="1">
      <alignment horizontal="left" indent="1"/>
    </xf>
    <xf numFmtId="0" fontId="35" fillId="5" borderId="0" xfId="2" applyFont="1" applyFill="1"/>
    <xf numFmtId="0" fontId="18" fillId="5" borderId="0" xfId="2" applyFont="1" applyFill="1" applyAlignment="1">
      <alignment horizontal="center" vertical="center"/>
    </xf>
    <xf numFmtId="0" fontId="37" fillId="5" borderId="0" xfId="2" applyFont="1" applyFill="1" applyAlignment="1">
      <alignment horizontal="center" vertical="center"/>
    </xf>
    <xf numFmtId="0" fontId="37" fillId="5" borderId="5" xfId="2" applyFont="1" applyFill="1" applyBorder="1" applyAlignment="1">
      <alignment horizontal="center" vertical="center"/>
    </xf>
    <xf numFmtId="0" fontId="38" fillId="4" borderId="0" xfId="2" applyFont="1" applyFill="1" applyAlignment="1">
      <alignment horizontal="left" vertical="center" indent="1"/>
    </xf>
    <xf numFmtId="14" fontId="1" fillId="5" borderId="0" xfId="2" applyNumberFormat="1" applyFill="1" applyAlignment="1">
      <alignment horizontal="center" vertical="center"/>
    </xf>
    <xf numFmtId="14" fontId="1" fillId="5" borderId="5" xfId="2" applyNumberFormat="1" applyFill="1" applyBorder="1" applyAlignment="1">
      <alignment horizontal="center" vertical="center"/>
    </xf>
    <xf numFmtId="0" fontId="1" fillId="5" borderId="5" xfId="2" applyFill="1" applyBorder="1" applyAlignment="1">
      <alignment horizontal="center" vertical="center"/>
    </xf>
    <xf numFmtId="0" fontId="37" fillId="4" borderId="15" xfId="2" applyFont="1" applyFill="1" applyBorder="1" applyAlignment="1">
      <alignment horizontal="left" indent="1"/>
    </xf>
    <xf numFmtId="0" fontId="1" fillId="4" borderId="16" xfId="2" applyFill="1" applyBorder="1"/>
    <xf numFmtId="0" fontId="1" fillId="5" borderId="16" xfId="2" applyFill="1" applyBorder="1"/>
    <xf numFmtId="0" fontId="18" fillId="5" borderId="16" xfId="2" applyFont="1" applyFill="1" applyBorder="1"/>
    <xf numFmtId="0" fontId="1" fillId="5" borderId="16" xfId="2" applyFill="1" applyBorder="1" applyAlignment="1">
      <alignment horizontal="center"/>
    </xf>
    <xf numFmtId="0" fontId="1" fillId="5" borderId="17" xfId="2" applyFill="1" applyBorder="1" applyAlignment="1">
      <alignment horizontal="center"/>
    </xf>
    <xf numFmtId="0" fontId="17" fillId="5" borderId="12" xfId="2" applyFont="1" applyFill="1" applyBorder="1" applyAlignment="1">
      <alignment horizontal="left" vertical="center"/>
    </xf>
    <xf numFmtId="49" fontId="1" fillId="5" borderId="12" xfId="2" applyNumberFormat="1" applyFill="1" applyBorder="1" applyAlignment="1">
      <alignment horizontal="center" vertical="center"/>
    </xf>
    <xf numFmtId="0" fontId="10" fillId="0" borderId="0" xfId="0" quotePrefix="1" applyFont="1" applyAlignment="1">
      <alignment horizontal="left" vertical="top" wrapText="1" indent="1"/>
    </xf>
    <xf numFmtId="43" fontId="42" fillId="0" borderId="1" xfId="5" applyFont="1" applyBorder="1" applyAlignment="1">
      <alignment horizontal="center"/>
    </xf>
    <xf numFmtId="3" fontId="18" fillId="0" borderId="0" xfId="2" applyNumberFormat="1" applyFont="1"/>
    <xf numFmtId="0" fontId="18" fillId="0" borderId="0" xfId="2" applyFont="1" applyAlignment="1">
      <alignment horizontal="center"/>
    </xf>
    <xf numFmtId="4" fontId="17" fillId="0" borderId="0" xfId="2" applyNumberFormat="1" applyFont="1" applyAlignment="1">
      <alignment horizontal="right"/>
    </xf>
    <xf numFmtId="0" fontId="10" fillId="3" borderId="18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20" fillId="0" borderId="18" xfId="2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2" fillId="5" borderId="0" xfId="2" applyFont="1" applyFill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0" fillId="0" borderId="0" xfId="0"/>
    <xf numFmtId="0" fontId="0" fillId="0" borderId="5" xfId="0" applyBorder="1"/>
    <xf numFmtId="0" fontId="34" fillId="4" borderId="4" xfId="2" applyFont="1" applyFill="1" applyBorder="1" applyAlignment="1">
      <alignment horizontal="left" vertical="top" wrapText="1" indent="1"/>
    </xf>
    <xf numFmtId="0" fontId="34" fillId="4" borderId="0" xfId="2" applyFont="1" applyFill="1" applyAlignment="1">
      <alignment horizontal="left" vertical="top" wrapText="1" inden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30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6">
    <cellStyle name="Lien hypertexte" xfId="4" builtinId="8"/>
    <cellStyle name="Milliers" xfId="5" builtinId="3"/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</xdr:colOff>
      <xdr:row>42</xdr:row>
      <xdr:rowOff>113741</xdr:rowOff>
    </xdr:from>
    <xdr:to>
      <xdr:col>7</xdr:col>
      <xdr:colOff>487346</xdr:colOff>
      <xdr:row>43</xdr:row>
      <xdr:rowOff>459461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44A24C1-980F-49F3-AA22-A584AC7AD3AC}"/>
            </a:ext>
          </a:extLst>
        </xdr:cNvPr>
        <xdr:cNvSpPr txBox="1"/>
      </xdr:nvSpPr>
      <xdr:spPr>
        <a:xfrm>
          <a:off x="1684020" y="6750761"/>
          <a:ext cx="4404026" cy="52098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800" b="1">
              <a:latin typeface="Trebuchet MS" panose="020B0603020202020204" pitchFamily="34" charset="0"/>
            </a:rPr>
            <a:t>DPGF</a:t>
          </a:r>
        </a:p>
      </xdr:txBody>
    </xdr:sp>
    <xdr:clientData/>
  </xdr:twoCellAnchor>
  <xdr:twoCellAnchor editAs="oneCell">
    <xdr:from>
      <xdr:col>2</xdr:col>
      <xdr:colOff>381000</xdr:colOff>
      <xdr:row>44</xdr:row>
      <xdr:rowOff>104775</xdr:rowOff>
    </xdr:from>
    <xdr:to>
      <xdr:col>4</xdr:col>
      <xdr:colOff>281940</xdr:colOff>
      <xdr:row>52</xdr:row>
      <xdr:rowOff>170180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48AFA9E-A8C2-BF50-5BCD-7671A6CFC0B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2950" y="7927975"/>
          <a:ext cx="1501140" cy="15703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29836-1325-48E1-95F6-C5937653C0E8}">
  <dimension ref="A1:GD61"/>
  <sheetViews>
    <sheetView showZeros="0" view="pageBreakPreview" topLeftCell="A13" zoomScaleNormal="100" zoomScaleSheetLayoutView="100" workbookViewId="0">
      <selection activeCell="K42" sqref="K42"/>
    </sheetView>
  </sheetViews>
  <sheetFormatPr baseColWidth="10" defaultColWidth="11.42578125" defaultRowHeight="12.75" x14ac:dyDescent="0.2"/>
  <cols>
    <col min="1" max="1" width="11.42578125" style="59" customWidth="1"/>
    <col min="2" max="2" width="11.85546875" style="6" customWidth="1"/>
    <col min="3" max="3" width="11.42578125" style="7" customWidth="1"/>
    <col min="4" max="4" width="11.42578125" style="8" customWidth="1"/>
    <col min="5" max="6" width="11.42578125" style="36" customWidth="1"/>
    <col min="7" max="7" width="12.5703125" style="40" customWidth="1"/>
    <col min="8" max="8" width="8.5703125" style="5" customWidth="1"/>
    <col min="9" max="16384" width="11.42578125" style="5"/>
  </cols>
  <sheetData>
    <row r="1" spans="1:12" ht="12.75" customHeight="1" x14ac:dyDescent="0.2">
      <c r="A1" s="158"/>
      <c r="B1" s="159"/>
      <c r="C1" s="160"/>
      <c r="D1" s="160"/>
      <c r="E1" s="160"/>
      <c r="F1" s="160"/>
      <c r="G1" s="160"/>
      <c r="H1" s="161"/>
    </row>
    <row r="2" spans="1:12" x14ac:dyDescent="0.2">
      <c r="A2" s="162"/>
      <c r="B2" s="172"/>
      <c r="C2" s="173"/>
      <c r="D2" s="173"/>
      <c r="E2" s="173"/>
      <c r="F2" s="173"/>
      <c r="G2" s="173"/>
      <c r="H2" s="163"/>
    </row>
    <row r="3" spans="1:12" ht="10.5" customHeight="1" x14ac:dyDescent="0.2">
      <c r="A3" s="162"/>
      <c r="B3" s="172"/>
      <c r="C3" s="205" t="s">
        <v>174</v>
      </c>
      <c r="D3" s="206"/>
      <c r="E3" s="206"/>
      <c r="F3" s="206"/>
      <c r="G3" s="206"/>
      <c r="H3" s="207"/>
    </row>
    <row r="4" spans="1:12" x14ac:dyDescent="0.2">
      <c r="A4" s="162"/>
      <c r="B4" s="172"/>
      <c r="C4" s="206"/>
      <c r="D4" s="206"/>
      <c r="E4" s="206"/>
      <c r="F4" s="206"/>
      <c r="G4" s="206"/>
      <c r="H4" s="207"/>
    </row>
    <row r="5" spans="1:12" x14ac:dyDescent="0.2">
      <c r="A5" s="162"/>
      <c r="B5" s="172"/>
      <c r="C5" s="206"/>
      <c r="D5" s="206"/>
      <c r="E5" s="206"/>
      <c r="F5" s="206"/>
      <c r="G5" s="206"/>
      <c r="H5" s="207"/>
    </row>
    <row r="6" spans="1:12" x14ac:dyDescent="0.2">
      <c r="A6" s="162"/>
      <c r="B6" s="172"/>
      <c r="C6" s="206"/>
      <c r="D6" s="206"/>
      <c r="E6" s="206"/>
      <c r="F6" s="206"/>
      <c r="G6" s="206"/>
      <c r="H6" s="207"/>
    </row>
    <row r="7" spans="1:12" ht="12.75" customHeight="1" x14ac:dyDescent="0.2">
      <c r="A7" s="162"/>
      <c r="B7" s="172"/>
      <c r="C7" s="208"/>
      <c r="D7" s="208"/>
      <c r="E7" s="208"/>
      <c r="F7" s="208"/>
      <c r="G7" s="208"/>
      <c r="H7" s="209"/>
    </row>
    <row r="8" spans="1:12" s="38" customFormat="1" x14ac:dyDescent="0.2">
      <c r="A8" s="162"/>
      <c r="B8" s="172"/>
      <c r="C8" s="208"/>
      <c r="D8" s="208"/>
      <c r="E8" s="208"/>
      <c r="F8" s="208"/>
      <c r="G8" s="208"/>
      <c r="H8" s="209"/>
    </row>
    <row r="9" spans="1:12" x14ac:dyDescent="0.2">
      <c r="A9" s="162"/>
      <c r="B9" s="172"/>
      <c r="C9" s="208"/>
      <c r="D9" s="208"/>
      <c r="E9" s="208"/>
      <c r="F9" s="208"/>
      <c r="G9" s="208"/>
      <c r="H9" s="209"/>
    </row>
    <row r="10" spans="1:12" x14ac:dyDescent="0.2">
      <c r="A10" s="162"/>
      <c r="B10" s="172"/>
      <c r="C10" s="173"/>
      <c r="D10" s="173"/>
      <c r="E10" s="173"/>
      <c r="F10" s="173"/>
      <c r="G10" s="173"/>
      <c r="H10" s="163"/>
      <c r="J10" s="4"/>
      <c r="L10" s="4"/>
    </row>
    <row r="11" spans="1:12" x14ac:dyDescent="0.2">
      <c r="A11" s="162"/>
      <c r="B11" s="172"/>
      <c r="C11" s="173"/>
      <c r="D11" s="173"/>
      <c r="E11" s="173"/>
      <c r="F11" s="173"/>
      <c r="G11" s="173"/>
      <c r="H11" s="163"/>
      <c r="J11" s="4"/>
      <c r="L11" s="4"/>
    </row>
    <row r="12" spans="1:12" x14ac:dyDescent="0.2">
      <c r="A12" s="162"/>
      <c r="B12" s="172"/>
      <c r="C12" s="173"/>
      <c r="D12" s="173"/>
      <c r="E12" s="173"/>
      <c r="F12" s="173"/>
      <c r="G12" s="173"/>
      <c r="H12" s="163"/>
      <c r="J12" s="4"/>
      <c r="L12" s="4"/>
    </row>
    <row r="13" spans="1:12" x14ac:dyDescent="0.2">
      <c r="A13" s="162"/>
      <c r="B13" s="172"/>
      <c r="C13" s="173"/>
      <c r="D13" s="173"/>
      <c r="E13" s="173"/>
      <c r="F13" s="173"/>
      <c r="G13" s="173"/>
      <c r="H13" s="163"/>
      <c r="J13" s="4"/>
      <c r="L13" s="4"/>
    </row>
    <row r="14" spans="1:12" x14ac:dyDescent="0.2">
      <c r="A14" s="162"/>
      <c r="B14" s="172"/>
      <c r="C14" s="173"/>
      <c r="D14" s="173"/>
      <c r="E14" s="173"/>
      <c r="F14" s="173"/>
      <c r="G14" s="173"/>
      <c r="H14" s="163"/>
    </row>
    <row r="15" spans="1:12" x14ac:dyDescent="0.2">
      <c r="A15" s="162"/>
      <c r="B15" s="172"/>
      <c r="C15" s="173"/>
      <c r="D15" s="173"/>
      <c r="E15" s="173"/>
      <c r="F15" s="173"/>
      <c r="G15" s="173"/>
      <c r="H15" s="163"/>
    </row>
    <row r="16" spans="1:12" x14ac:dyDescent="0.2">
      <c r="A16" s="162"/>
      <c r="B16" s="172"/>
      <c r="C16" s="173"/>
      <c r="D16" s="173"/>
      <c r="E16" s="173"/>
      <c r="F16" s="173"/>
      <c r="G16" s="173"/>
      <c r="H16" s="163"/>
    </row>
    <row r="17" spans="1:12" x14ac:dyDescent="0.2">
      <c r="A17" s="162"/>
      <c r="B17" s="172"/>
      <c r="C17" s="173"/>
      <c r="D17" s="173"/>
      <c r="E17" s="173"/>
      <c r="F17" s="173"/>
      <c r="G17" s="173"/>
      <c r="H17" s="163"/>
    </row>
    <row r="18" spans="1:12" x14ac:dyDescent="0.2">
      <c r="A18" s="162"/>
      <c r="B18" s="172"/>
      <c r="C18" s="173"/>
      <c r="D18" s="173"/>
      <c r="E18" s="173"/>
      <c r="F18" s="173"/>
      <c r="G18" s="173"/>
      <c r="H18" s="163"/>
      <c r="J18" s="4"/>
      <c r="L18" s="4"/>
    </row>
    <row r="19" spans="1:12" x14ac:dyDescent="0.2">
      <c r="A19" s="162"/>
      <c r="B19" s="172"/>
      <c r="C19" s="173"/>
      <c r="D19" s="174"/>
      <c r="E19" s="173"/>
      <c r="F19" s="173"/>
      <c r="G19" s="173"/>
      <c r="H19" s="163"/>
    </row>
    <row r="20" spans="1:12" x14ac:dyDescent="0.2">
      <c r="A20" s="162"/>
      <c r="B20" s="172"/>
      <c r="C20" s="173"/>
      <c r="D20" s="173"/>
      <c r="E20" s="173"/>
      <c r="F20" s="173"/>
      <c r="G20" s="173"/>
      <c r="H20" s="163"/>
    </row>
    <row r="21" spans="1:12" x14ac:dyDescent="0.2">
      <c r="A21" s="162"/>
      <c r="B21" s="172"/>
      <c r="C21" s="173"/>
      <c r="D21" s="173"/>
      <c r="E21" s="173"/>
      <c r="F21" s="173"/>
      <c r="G21" s="173"/>
      <c r="H21" s="163"/>
      <c r="J21" s="4"/>
      <c r="L21" s="4"/>
    </row>
    <row r="22" spans="1:12" ht="12.75" customHeight="1" x14ac:dyDescent="0.2">
      <c r="A22" s="162"/>
      <c r="B22" s="172"/>
      <c r="C22" s="173"/>
      <c r="D22" s="173"/>
      <c r="E22" s="173"/>
      <c r="F22" s="173"/>
      <c r="G22" s="173"/>
      <c r="H22" s="163"/>
      <c r="J22" s="4"/>
      <c r="L22" s="4"/>
    </row>
    <row r="23" spans="1:12" x14ac:dyDescent="0.2">
      <c r="A23" s="162"/>
      <c r="B23" s="172"/>
      <c r="C23" s="173"/>
      <c r="D23" s="173"/>
      <c r="E23" s="173"/>
      <c r="F23" s="173"/>
      <c r="G23" s="173"/>
      <c r="H23" s="163"/>
    </row>
    <row r="24" spans="1:12" x14ac:dyDescent="0.2">
      <c r="A24" s="162"/>
      <c r="B24" s="172"/>
      <c r="C24" s="173"/>
      <c r="D24" s="173"/>
      <c r="E24" s="173"/>
      <c r="F24" s="173"/>
      <c r="G24" s="173"/>
      <c r="H24" s="163"/>
    </row>
    <row r="25" spans="1:12" x14ac:dyDescent="0.2">
      <c r="A25" s="162"/>
      <c r="B25" s="172"/>
      <c r="C25" s="173"/>
      <c r="D25" s="173"/>
      <c r="E25" s="173"/>
      <c r="F25" s="173"/>
      <c r="G25" s="173"/>
      <c r="H25" s="163"/>
      <c r="J25" s="4"/>
      <c r="L25" s="4"/>
    </row>
    <row r="26" spans="1:12" x14ac:dyDescent="0.2">
      <c r="A26" s="162"/>
      <c r="B26" s="172"/>
      <c r="C26" s="173"/>
      <c r="D26" s="173"/>
      <c r="E26" s="173"/>
      <c r="F26" s="173"/>
      <c r="G26" s="173"/>
      <c r="H26" s="163"/>
    </row>
    <row r="27" spans="1:12" x14ac:dyDescent="0.2">
      <c r="A27" s="162"/>
      <c r="B27" s="172"/>
      <c r="C27" s="173"/>
      <c r="D27" s="173"/>
      <c r="E27" s="173"/>
      <c r="F27" s="173"/>
      <c r="G27" s="173"/>
      <c r="H27" s="163"/>
    </row>
    <row r="28" spans="1:12" x14ac:dyDescent="0.2">
      <c r="A28" s="162"/>
      <c r="B28" s="172"/>
      <c r="C28" s="173"/>
      <c r="D28" s="173"/>
      <c r="E28" s="173"/>
      <c r="F28" s="173"/>
      <c r="G28" s="173"/>
      <c r="H28" s="163"/>
    </row>
    <row r="29" spans="1:12" s="38" customFormat="1" ht="19.5" x14ac:dyDescent="0.35">
      <c r="A29" s="164"/>
      <c r="B29" s="172"/>
      <c r="C29" s="173"/>
      <c r="D29" s="173"/>
      <c r="E29" s="175" t="s">
        <v>150</v>
      </c>
      <c r="F29" s="173"/>
      <c r="G29" s="173"/>
      <c r="H29" s="163"/>
    </row>
    <row r="30" spans="1:12" x14ac:dyDescent="0.2">
      <c r="A30" s="162"/>
      <c r="B30" s="172"/>
      <c r="C30" s="173"/>
      <c r="D30" s="173"/>
      <c r="E30" s="173"/>
      <c r="F30" s="173"/>
      <c r="G30" s="173"/>
      <c r="H30" s="163"/>
      <c r="I30" s="4"/>
    </row>
    <row r="31" spans="1:12" x14ac:dyDescent="0.2">
      <c r="A31" s="162"/>
      <c r="B31" s="172"/>
      <c r="C31" s="214" t="s">
        <v>157</v>
      </c>
      <c r="D31" s="215"/>
      <c r="E31" s="215"/>
      <c r="F31" s="215"/>
      <c r="G31" s="215"/>
      <c r="H31" s="216"/>
      <c r="I31" s="4"/>
    </row>
    <row r="32" spans="1:12" x14ac:dyDescent="0.2">
      <c r="A32" s="162"/>
      <c r="B32" s="172"/>
      <c r="C32" s="215"/>
      <c r="D32" s="215"/>
      <c r="E32" s="215"/>
      <c r="F32" s="215"/>
      <c r="G32" s="215"/>
      <c r="H32" s="216"/>
      <c r="I32" s="4"/>
    </row>
    <row r="33" spans="1:9" x14ac:dyDescent="0.2">
      <c r="A33" s="162"/>
      <c r="B33" s="172"/>
      <c r="C33" s="215"/>
      <c r="D33" s="215"/>
      <c r="E33" s="215"/>
      <c r="F33" s="215"/>
      <c r="G33" s="215"/>
      <c r="H33" s="216"/>
      <c r="I33" s="4"/>
    </row>
    <row r="34" spans="1:9" x14ac:dyDescent="0.2">
      <c r="A34" s="162"/>
      <c r="B34" s="172"/>
      <c r="C34" s="173"/>
      <c r="D34" s="173"/>
      <c r="E34" s="173"/>
      <c r="F34" s="173"/>
      <c r="G34" s="173"/>
      <c r="H34" s="163"/>
      <c r="I34" s="4"/>
    </row>
    <row r="35" spans="1:9" x14ac:dyDescent="0.2">
      <c r="A35" s="162"/>
      <c r="B35" s="172"/>
      <c r="C35" s="173"/>
      <c r="D35" s="173"/>
      <c r="E35" s="173"/>
      <c r="F35" s="173"/>
      <c r="G35" s="173"/>
      <c r="H35" s="163"/>
      <c r="I35" s="4"/>
    </row>
    <row r="36" spans="1:9" x14ac:dyDescent="0.2">
      <c r="A36" s="162"/>
      <c r="B36" s="172"/>
      <c r="C36" s="173"/>
      <c r="D36" s="173"/>
      <c r="E36" s="173"/>
      <c r="F36" s="173"/>
      <c r="G36" s="173"/>
      <c r="H36" s="163"/>
      <c r="I36" s="4"/>
    </row>
    <row r="37" spans="1:9" ht="15" x14ac:dyDescent="0.3">
      <c r="A37" s="165"/>
      <c r="B37" s="172"/>
      <c r="C37" s="205" t="s">
        <v>175</v>
      </c>
      <c r="D37" s="212"/>
      <c r="E37" s="212"/>
      <c r="F37" s="212"/>
      <c r="G37" s="212"/>
      <c r="H37" s="213"/>
      <c r="I37" s="4"/>
    </row>
    <row r="38" spans="1:9" ht="15" x14ac:dyDescent="0.3">
      <c r="A38" s="165"/>
      <c r="B38" s="172"/>
      <c r="C38" s="212"/>
      <c r="D38" s="212"/>
      <c r="E38" s="212"/>
      <c r="F38" s="212"/>
      <c r="G38" s="212"/>
      <c r="H38" s="213"/>
      <c r="I38" s="4"/>
    </row>
    <row r="39" spans="1:9" ht="15" x14ac:dyDescent="0.35">
      <c r="A39" s="166"/>
      <c r="B39" s="176"/>
      <c r="C39" s="212"/>
      <c r="D39" s="212"/>
      <c r="E39" s="212"/>
      <c r="F39" s="212"/>
      <c r="G39" s="212"/>
      <c r="H39" s="213"/>
      <c r="I39" s="4"/>
    </row>
    <row r="40" spans="1:9" ht="27" customHeight="1" x14ac:dyDescent="0.2">
      <c r="A40" s="210"/>
      <c r="B40" s="211"/>
      <c r="C40" s="173"/>
      <c r="D40" s="173"/>
      <c r="E40" s="173"/>
      <c r="F40" s="173"/>
      <c r="G40" s="173"/>
      <c r="H40" s="163"/>
      <c r="I40" s="4"/>
    </row>
    <row r="41" spans="1:9" x14ac:dyDescent="0.2">
      <c r="A41" s="162"/>
      <c r="B41" s="172"/>
      <c r="C41" s="173"/>
      <c r="D41" s="173"/>
      <c r="E41" s="173"/>
      <c r="F41" s="173"/>
      <c r="G41" s="173"/>
      <c r="H41" s="163"/>
      <c r="I41" s="4"/>
    </row>
    <row r="42" spans="1:9" ht="15" x14ac:dyDescent="0.3">
      <c r="A42" s="165"/>
      <c r="B42" s="172"/>
      <c r="C42" s="173"/>
      <c r="D42" s="173"/>
      <c r="E42" s="173"/>
      <c r="F42" s="173"/>
      <c r="G42" s="173"/>
      <c r="H42" s="163"/>
      <c r="I42" s="4"/>
    </row>
    <row r="43" spans="1:9" ht="15" x14ac:dyDescent="0.3">
      <c r="A43" s="165" t="s">
        <v>182</v>
      </c>
      <c r="B43" s="176"/>
      <c r="C43" s="173"/>
      <c r="D43" s="173"/>
      <c r="E43" s="173"/>
      <c r="F43" s="173"/>
      <c r="G43" s="173"/>
      <c r="H43" s="163"/>
      <c r="I43" s="4"/>
    </row>
    <row r="44" spans="1:9" ht="40.5" x14ac:dyDescent="0.55000000000000004">
      <c r="A44" s="210" t="s">
        <v>183</v>
      </c>
      <c r="B44" s="211"/>
      <c r="C44" s="173"/>
      <c r="D44" s="173"/>
      <c r="E44" s="173"/>
      <c r="F44" s="177"/>
      <c r="G44" s="173"/>
      <c r="H44" s="163"/>
      <c r="I44" s="4"/>
    </row>
    <row r="45" spans="1:9" ht="15" x14ac:dyDescent="0.3">
      <c r="A45" s="165" t="s">
        <v>178</v>
      </c>
      <c r="B45" s="172"/>
      <c r="C45" s="173"/>
      <c r="D45" s="173"/>
      <c r="E45" s="173"/>
      <c r="F45" s="173"/>
      <c r="G45" s="173"/>
      <c r="H45" s="163"/>
      <c r="I45" s="4"/>
    </row>
    <row r="46" spans="1:9" ht="15" x14ac:dyDescent="0.35">
      <c r="A46" s="166" t="s">
        <v>179</v>
      </c>
      <c r="B46" s="176"/>
      <c r="C46" s="173"/>
      <c r="D46" s="173"/>
      <c r="E46" s="173"/>
      <c r="F46" s="173"/>
      <c r="G46" s="173"/>
      <c r="H46" s="163"/>
      <c r="I46" s="4"/>
    </row>
    <row r="47" spans="1:9" ht="13.5" x14ac:dyDescent="0.2">
      <c r="A47" s="210" t="s">
        <v>180</v>
      </c>
      <c r="B47" s="211"/>
      <c r="C47" s="173"/>
      <c r="D47" s="173"/>
      <c r="E47" s="173"/>
      <c r="F47" s="173"/>
      <c r="G47" s="173"/>
      <c r="H47" s="163"/>
      <c r="I47" s="4"/>
    </row>
    <row r="48" spans="1:9" ht="15" x14ac:dyDescent="0.35">
      <c r="A48" s="167" t="s">
        <v>181</v>
      </c>
      <c r="B48" s="172"/>
      <c r="C48" s="173"/>
      <c r="D48" s="173"/>
      <c r="E48" s="173"/>
      <c r="F48" s="178"/>
      <c r="G48" s="179"/>
      <c r="H48" s="180"/>
      <c r="I48" s="4"/>
    </row>
    <row r="49" spans="1:186" ht="15" x14ac:dyDescent="0.3">
      <c r="A49" s="165" t="s">
        <v>160</v>
      </c>
      <c r="B49" s="172"/>
      <c r="C49" s="173"/>
      <c r="D49" s="173"/>
      <c r="E49" s="173"/>
      <c r="F49" s="178"/>
      <c r="G49" s="179"/>
      <c r="H49" s="180"/>
      <c r="I49" s="4"/>
    </row>
    <row r="50" spans="1:186" ht="18.75" x14ac:dyDescent="0.2">
      <c r="A50" s="181" t="s">
        <v>151</v>
      </c>
      <c r="B50" s="172"/>
      <c r="C50" s="173"/>
      <c r="D50" s="173"/>
      <c r="E50" s="173"/>
      <c r="F50" s="178"/>
      <c r="G50" s="182"/>
      <c r="H50" s="183"/>
      <c r="I50" s="4"/>
    </row>
    <row r="51" spans="1:186" ht="15" x14ac:dyDescent="0.3">
      <c r="A51" s="168" t="s">
        <v>153</v>
      </c>
      <c r="B51" s="172"/>
      <c r="C51" s="173"/>
      <c r="D51" s="173"/>
      <c r="E51" s="173"/>
      <c r="F51" s="169" t="s">
        <v>158</v>
      </c>
      <c r="G51" s="170" t="s">
        <v>176</v>
      </c>
      <c r="H51" s="183"/>
      <c r="I51" s="4"/>
    </row>
    <row r="52" spans="1:186" ht="15" x14ac:dyDescent="0.3">
      <c r="A52" s="168" t="s">
        <v>154</v>
      </c>
      <c r="B52" s="172"/>
      <c r="C52" s="173"/>
      <c r="D52" s="173"/>
      <c r="E52" s="173"/>
      <c r="F52" s="169" t="s">
        <v>152</v>
      </c>
      <c r="G52" s="170" t="s">
        <v>177</v>
      </c>
      <c r="H52" s="184"/>
      <c r="I52" s="4"/>
    </row>
    <row r="53" spans="1:186" ht="15" x14ac:dyDescent="0.3">
      <c r="A53" s="168"/>
      <c r="B53" s="172"/>
      <c r="C53" s="173"/>
      <c r="D53" s="173"/>
      <c r="E53" s="173"/>
      <c r="F53" s="169" t="s">
        <v>155</v>
      </c>
      <c r="G53" s="170" t="s">
        <v>156</v>
      </c>
      <c r="H53" s="184"/>
      <c r="I53" s="4"/>
    </row>
    <row r="54" spans="1:186" ht="15" x14ac:dyDescent="0.3">
      <c r="A54" s="168"/>
      <c r="B54" s="172"/>
      <c r="C54" s="173"/>
      <c r="D54" s="173"/>
      <c r="E54" s="173"/>
      <c r="F54" s="191"/>
      <c r="G54" s="192"/>
      <c r="H54" s="184"/>
      <c r="I54" s="4"/>
    </row>
    <row r="55" spans="1:186" ht="15.75" x14ac:dyDescent="0.3">
      <c r="A55" s="185"/>
      <c r="B55" s="186"/>
      <c r="C55" s="187"/>
      <c r="D55" s="187"/>
      <c r="E55" s="187"/>
      <c r="F55" s="188"/>
      <c r="G55" s="189"/>
      <c r="H55" s="190"/>
      <c r="I55" s="4"/>
    </row>
    <row r="56" spans="1:186" s="40" customFormat="1" x14ac:dyDescent="0.2">
      <c r="A56" s="64"/>
      <c r="B56" s="6"/>
      <c r="C56" s="7"/>
      <c r="D56" s="8"/>
      <c r="E56" s="36"/>
      <c r="F56" s="39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</row>
    <row r="57" spans="1:186" s="40" customFormat="1" x14ac:dyDescent="0.2">
      <c r="A57" s="64"/>
      <c r="B57" s="6"/>
      <c r="C57" s="7"/>
      <c r="D57" s="8"/>
      <c r="E57" s="36"/>
      <c r="F57" s="39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</row>
    <row r="58" spans="1:186" s="40" customFormat="1" x14ac:dyDescent="0.2">
      <c r="A58" s="64"/>
      <c r="B58" s="6"/>
      <c r="C58" s="7"/>
      <c r="D58" s="8"/>
      <c r="E58" s="36"/>
      <c r="F58" s="3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</row>
    <row r="59" spans="1:186" s="40" customFormat="1" x14ac:dyDescent="0.2">
      <c r="A59" s="64"/>
      <c r="B59" s="6"/>
      <c r="C59" s="7"/>
      <c r="D59" s="8"/>
      <c r="E59" s="36"/>
      <c r="F59" s="39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</row>
    <row r="60" spans="1:186" s="40" customFormat="1" x14ac:dyDescent="0.2">
      <c r="A60" s="64"/>
      <c r="B60" s="6"/>
      <c r="C60" s="7"/>
      <c r="D60" s="8"/>
      <c r="E60" s="36"/>
      <c r="F60" s="39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</row>
    <row r="61" spans="1:186" s="40" customFormat="1" x14ac:dyDescent="0.2">
      <c r="A61" s="64"/>
      <c r="B61" s="6"/>
      <c r="C61" s="7"/>
      <c r="D61" s="8"/>
      <c r="E61" s="36"/>
      <c r="F61" s="39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</row>
  </sheetData>
  <mergeCells count="6">
    <mergeCell ref="C3:H9"/>
    <mergeCell ref="A47:B47"/>
    <mergeCell ref="A40:B40"/>
    <mergeCell ref="C37:H39"/>
    <mergeCell ref="C31:H33"/>
    <mergeCell ref="A44:B44"/>
  </mergeCells>
  <printOptions horizontalCentered="1"/>
  <pageMargins left="0" right="0" top="0.19685039370078741" bottom="0.78740157480314965" header="0.51181102362204722" footer="0.19685039370078741"/>
  <pageSetup paperSize="9" firstPageNumber="27" orientation="portrait" horizontalDpi="300" verticalDpi="300" r:id="rId1"/>
  <headerFooter differentFirst="1" scaleWithDoc="0" alignWithMargins="0">
    <oddFooter>&amp;C&amp;"Arial,Gras"&amp;11&amp;K92D050BE&amp;10&amp;K000000 &amp;"CityBlueprint,Gras"&amp;18&amp;K01+024AC&amp;K05-049T&amp;"-,Normal"&amp;8&amp;K000000 &amp;7- 4, Rue Paul-Henri Spaak - 26000 VALENCE
contact@beact.pro&amp;RPage -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D117"/>
  <sheetViews>
    <sheetView showZeros="0" view="pageBreakPreview" zoomScaleNormal="100" zoomScaleSheetLayoutView="100" workbookViewId="0">
      <selection activeCell="B104" sqref="B104"/>
    </sheetView>
  </sheetViews>
  <sheetFormatPr baseColWidth="10" defaultColWidth="11.42578125" defaultRowHeight="12.75" x14ac:dyDescent="0.2"/>
  <cols>
    <col min="1" max="1" width="6" style="59" customWidth="1"/>
    <col min="2" max="2" width="54.85546875" style="6" customWidth="1"/>
    <col min="3" max="3" width="7.42578125" style="7" customWidth="1"/>
    <col min="4" max="4" width="7.42578125" style="8" customWidth="1"/>
    <col min="5" max="6" width="12.5703125" style="36" customWidth="1"/>
    <col min="7" max="7" width="11.42578125" style="40"/>
    <col min="8" max="16384" width="11.42578125" style="5"/>
  </cols>
  <sheetData>
    <row r="1" spans="1:12" ht="12.75" customHeight="1" x14ac:dyDescent="0.2">
      <c r="A1" s="217" t="s">
        <v>184</v>
      </c>
      <c r="B1" s="218"/>
      <c r="C1" s="218"/>
      <c r="D1" s="218"/>
      <c r="E1" s="218"/>
      <c r="F1" s="218"/>
      <c r="G1" s="56"/>
    </row>
    <row r="2" spans="1:12" x14ac:dyDescent="0.2">
      <c r="A2" s="218"/>
      <c r="B2" s="218"/>
      <c r="C2" s="218"/>
      <c r="D2" s="218"/>
      <c r="E2" s="218"/>
      <c r="F2" s="218"/>
      <c r="G2" s="56"/>
    </row>
    <row r="3" spans="1:12" ht="10.5" customHeight="1" x14ac:dyDescent="0.9">
      <c r="B3" s="121"/>
    </row>
    <row r="4" spans="1:12" x14ac:dyDescent="0.2">
      <c r="A4" s="58"/>
      <c r="B4" s="9"/>
      <c r="C4" s="19"/>
      <c r="D4" s="20"/>
      <c r="E4" s="20"/>
      <c r="F4" s="20"/>
    </row>
    <row r="5" spans="1:12" x14ac:dyDescent="0.2">
      <c r="A5" s="58"/>
      <c r="B5" s="10" t="s">
        <v>0</v>
      </c>
      <c r="C5" s="19" t="s">
        <v>7</v>
      </c>
      <c r="D5" s="20" t="s">
        <v>1</v>
      </c>
      <c r="E5" s="20" t="s">
        <v>5</v>
      </c>
      <c r="F5" s="20" t="s">
        <v>6</v>
      </c>
    </row>
    <row r="6" spans="1:12" x14ac:dyDescent="0.2">
      <c r="A6" s="58"/>
      <c r="B6" s="11"/>
      <c r="C6" s="21"/>
      <c r="D6" s="20"/>
      <c r="E6" s="19" t="s">
        <v>4</v>
      </c>
      <c r="F6" s="19" t="s">
        <v>4</v>
      </c>
    </row>
    <row r="7" spans="1:12" ht="12.75" customHeight="1" x14ac:dyDescent="0.2">
      <c r="C7" s="22"/>
      <c r="D7" s="23"/>
      <c r="E7" s="24"/>
      <c r="F7" s="24"/>
    </row>
    <row r="8" spans="1:12" s="38" customFormat="1" ht="15.75" x14ac:dyDescent="0.2">
      <c r="A8" s="60"/>
      <c r="B8" s="12" t="s">
        <v>14</v>
      </c>
      <c r="C8" s="25"/>
      <c r="D8" s="26"/>
      <c r="E8" s="27"/>
      <c r="F8" s="27"/>
      <c r="G8" s="37"/>
    </row>
    <row r="9" spans="1:12" x14ac:dyDescent="0.2">
      <c r="B9" s="13"/>
      <c r="C9" s="28"/>
      <c r="D9" s="23"/>
      <c r="E9" s="24"/>
      <c r="F9" s="24"/>
    </row>
    <row r="10" spans="1:12" x14ac:dyDescent="0.2">
      <c r="B10" s="6" t="s">
        <v>12</v>
      </c>
      <c r="C10" s="22">
        <v>1</v>
      </c>
      <c r="D10" s="23" t="s">
        <v>2</v>
      </c>
      <c r="E10" s="24"/>
      <c r="F10" s="24">
        <f>$C10*E10</f>
        <v>0</v>
      </c>
      <c r="H10" s="4"/>
      <c r="J10" s="4"/>
      <c r="L10" s="4"/>
    </row>
    <row r="11" spans="1:12" x14ac:dyDescent="0.2">
      <c r="C11" s="22"/>
      <c r="D11" s="23"/>
      <c r="E11" s="24"/>
      <c r="F11" s="24"/>
      <c r="H11" s="4"/>
      <c r="J11" s="4"/>
      <c r="L11" s="4"/>
    </row>
    <row r="12" spans="1:12" x14ac:dyDescent="0.2">
      <c r="B12" s="6" t="s">
        <v>11</v>
      </c>
      <c r="C12" s="28">
        <v>1</v>
      </c>
      <c r="D12" s="23" t="s">
        <v>2</v>
      </c>
      <c r="E12" s="24"/>
      <c r="F12" s="24">
        <f>$C12*E12</f>
        <v>0</v>
      </c>
    </row>
    <row r="13" spans="1:12" x14ac:dyDescent="0.2">
      <c r="C13" s="22"/>
      <c r="D13" s="23"/>
      <c r="E13" s="24"/>
      <c r="F13" s="24"/>
      <c r="H13" s="4"/>
      <c r="J13" s="4"/>
      <c r="L13" s="4"/>
    </row>
    <row r="14" spans="1:12" ht="25.5" x14ac:dyDescent="0.2">
      <c r="B14" s="6" t="s">
        <v>16</v>
      </c>
      <c r="C14" s="28">
        <v>1</v>
      </c>
      <c r="D14" s="23" t="s">
        <v>2</v>
      </c>
      <c r="E14" s="24"/>
      <c r="F14" s="24">
        <f>$C14*E14</f>
        <v>0</v>
      </c>
    </row>
    <row r="15" spans="1:12" x14ac:dyDescent="0.2">
      <c r="C15" s="28"/>
      <c r="D15" s="23"/>
      <c r="E15" s="24"/>
      <c r="F15" s="24"/>
    </row>
    <row r="16" spans="1:12" x14ac:dyDescent="0.2">
      <c r="B16" s="6" t="s">
        <v>15</v>
      </c>
      <c r="C16" s="22">
        <v>1</v>
      </c>
      <c r="D16" s="23" t="s">
        <v>2</v>
      </c>
      <c r="E16" s="24"/>
      <c r="F16" s="24">
        <f>$C16*E16</f>
        <v>0</v>
      </c>
      <c r="H16" s="4"/>
      <c r="J16" s="4"/>
      <c r="L16" s="4"/>
    </row>
    <row r="17" spans="1:12" ht="12.75" customHeight="1" x14ac:dyDescent="0.2">
      <c r="C17" s="29"/>
      <c r="D17" s="23"/>
      <c r="E17" s="24"/>
      <c r="F17" s="24">
        <f>$C17*E17</f>
        <v>0</v>
      </c>
      <c r="H17" s="4"/>
      <c r="J17" s="4"/>
      <c r="L17" s="4"/>
    </row>
    <row r="18" spans="1:12" ht="38.25" x14ac:dyDescent="0.2">
      <c r="B18" s="6" t="s">
        <v>13</v>
      </c>
      <c r="C18" s="28">
        <v>1</v>
      </c>
      <c r="D18" s="23" t="s">
        <v>2</v>
      </c>
      <c r="E18" s="24"/>
      <c r="F18" s="24">
        <f>$C18*E18</f>
        <v>0</v>
      </c>
    </row>
    <row r="19" spans="1:12" x14ac:dyDescent="0.2">
      <c r="C19" s="28"/>
      <c r="D19" s="23"/>
      <c r="E19" s="24"/>
      <c r="F19" s="24"/>
    </row>
    <row r="20" spans="1:12" x14ac:dyDescent="0.2">
      <c r="B20" s="6" t="s">
        <v>40</v>
      </c>
      <c r="C20" s="22">
        <v>1</v>
      </c>
      <c r="D20" s="23" t="s">
        <v>2</v>
      </c>
      <c r="E20" s="24"/>
      <c r="F20" s="24">
        <f>$C20*E20</f>
        <v>0</v>
      </c>
      <c r="H20" s="4"/>
      <c r="J20" s="4"/>
      <c r="L20" s="4"/>
    </row>
    <row r="21" spans="1:12" x14ac:dyDescent="0.2">
      <c r="C21" s="28"/>
      <c r="D21" s="23"/>
      <c r="E21" s="24"/>
      <c r="F21" s="24"/>
    </row>
    <row r="22" spans="1:12" x14ac:dyDescent="0.2">
      <c r="A22" s="61"/>
      <c r="B22" s="53" t="str">
        <f>CONCATENATE("SOUS-TOTAL HT - ",B8)</f>
        <v>SOUS-TOTAL HT - GENERALITES TECHNIQUES</v>
      </c>
      <c r="C22" s="57"/>
      <c r="D22" s="49"/>
      <c r="E22" s="50"/>
      <c r="F22" s="51">
        <f>SUM(F10:F21)</f>
        <v>0</v>
      </c>
    </row>
    <row r="23" spans="1:12" x14ac:dyDescent="0.2">
      <c r="B23" s="65"/>
      <c r="C23" s="28"/>
      <c r="D23" s="23"/>
      <c r="E23" s="24"/>
      <c r="F23" s="43"/>
    </row>
    <row r="24" spans="1:12" s="38" customFormat="1" ht="31.5" x14ac:dyDescent="0.2">
      <c r="A24" s="60"/>
      <c r="B24" s="12" t="s">
        <v>17</v>
      </c>
      <c r="C24" s="25"/>
      <c r="D24" s="26"/>
      <c r="E24" s="27"/>
      <c r="F24" s="32">
        <f>$C24*E24</f>
        <v>0</v>
      </c>
      <c r="G24" s="37"/>
    </row>
    <row r="25" spans="1:12" x14ac:dyDescent="0.2">
      <c r="C25" s="29"/>
      <c r="D25" s="23"/>
      <c r="E25" s="24"/>
      <c r="F25" s="24">
        <f>$C25*E25</f>
        <v>0</v>
      </c>
      <c r="G25" s="1"/>
      <c r="H25" s="3"/>
      <c r="I25" s="4"/>
    </row>
    <row r="26" spans="1:12" x14ac:dyDescent="0.2">
      <c r="A26" s="116" t="s">
        <v>35</v>
      </c>
      <c r="B26" s="16" t="s">
        <v>100</v>
      </c>
      <c r="C26" s="29"/>
      <c r="D26" s="23"/>
      <c r="E26" s="24"/>
      <c r="F26" s="24">
        <f>$C26*E26</f>
        <v>0</v>
      </c>
      <c r="G26" s="1"/>
      <c r="H26" s="3"/>
      <c r="I26" s="4"/>
    </row>
    <row r="27" spans="1:12" x14ac:dyDescent="0.2">
      <c r="A27" s="116"/>
      <c r="B27" s="16"/>
      <c r="C27" s="29"/>
      <c r="D27" s="23"/>
      <c r="E27" s="24"/>
      <c r="F27" s="24"/>
      <c r="G27" s="1"/>
      <c r="H27" s="3"/>
      <c r="I27" s="4"/>
    </row>
    <row r="28" spans="1:12" ht="38.25" x14ac:dyDescent="0.2">
      <c r="A28" s="33"/>
      <c r="B28" s="6" t="s">
        <v>18</v>
      </c>
      <c r="C28" s="29"/>
      <c r="D28" s="23"/>
      <c r="E28" s="24"/>
      <c r="F28" s="24">
        <f>$C28*E28</f>
        <v>0</v>
      </c>
      <c r="G28" s="1"/>
      <c r="H28" s="3"/>
      <c r="I28" s="4"/>
    </row>
    <row r="29" spans="1:12" x14ac:dyDescent="0.2">
      <c r="A29" s="33"/>
      <c r="C29" s="73"/>
      <c r="D29" s="76"/>
      <c r="E29" s="80"/>
      <c r="F29" s="80"/>
      <c r="G29" s="1"/>
      <c r="H29" s="3"/>
      <c r="I29" s="4"/>
    </row>
    <row r="30" spans="1:12" x14ac:dyDescent="0.2">
      <c r="A30" s="33"/>
      <c r="B30" s="115" t="s">
        <v>92</v>
      </c>
      <c r="C30" s="73"/>
      <c r="D30" s="76"/>
      <c r="E30" s="80"/>
      <c r="F30" s="80"/>
      <c r="G30" s="1"/>
      <c r="H30" s="3"/>
      <c r="I30" s="4"/>
    </row>
    <row r="31" spans="1:12" x14ac:dyDescent="0.2">
      <c r="A31" s="33"/>
      <c r="B31" s="14" t="s">
        <v>101</v>
      </c>
      <c r="C31" s="73">
        <v>34</v>
      </c>
      <c r="D31" s="76" t="s">
        <v>1</v>
      </c>
      <c r="E31" s="80"/>
      <c r="F31" s="80">
        <f>$C31*E31</f>
        <v>0</v>
      </c>
      <c r="G31" s="1"/>
      <c r="H31" s="3"/>
      <c r="I31" s="4"/>
    </row>
    <row r="32" spans="1:12" x14ac:dyDescent="0.2">
      <c r="A32" s="33"/>
      <c r="B32" s="14" t="s">
        <v>87</v>
      </c>
      <c r="C32" s="73">
        <v>34</v>
      </c>
      <c r="D32" s="76" t="s">
        <v>1</v>
      </c>
      <c r="E32" s="80"/>
      <c r="F32" s="80">
        <f>$C32*E32</f>
        <v>0</v>
      </c>
      <c r="G32" s="1"/>
      <c r="H32" s="3"/>
      <c r="I32" s="4"/>
    </row>
    <row r="33" spans="1:10" x14ac:dyDescent="0.2">
      <c r="A33" s="33"/>
      <c r="B33" s="14"/>
      <c r="C33" s="73"/>
      <c r="D33" s="76"/>
      <c r="E33" s="80"/>
      <c r="F33" s="80"/>
      <c r="G33" s="1"/>
      <c r="H33" s="3"/>
      <c r="I33" s="4"/>
    </row>
    <row r="34" spans="1:10" x14ac:dyDescent="0.2">
      <c r="A34" s="33"/>
      <c r="B34" s="115" t="s">
        <v>102</v>
      </c>
      <c r="C34" s="73"/>
      <c r="D34" s="76"/>
      <c r="E34" s="80"/>
      <c r="F34" s="80">
        <f t="shared" ref="F34:F42" si="0">$C34*E34</f>
        <v>0</v>
      </c>
      <c r="G34" s="1"/>
      <c r="H34" s="3"/>
      <c r="I34" s="4"/>
    </row>
    <row r="35" spans="1:10" x14ac:dyDescent="0.2">
      <c r="A35" s="33"/>
      <c r="B35" s="14" t="s">
        <v>119</v>
      </c>
      <c r="C35" s="73">
        <v>15</v>
      </c>
      <c r="D35" s="76" t="s">
        <v>1</v>
      </c>
      <c r="E35" s="80"/>
      <c r="F35" s="80">
        <f t="shared" si="0"/>
        <v>0</v>
      </c>
      <c r="G35" s="1"/>
      <c r="H35" s="3"/>
      <c r="I35" s="4"/>
    </row>
    <row r="36" spans="1:10" x14ac:dyDescent="0.2">
      <c r="A36" s="33"/>
      <c r="B36" s="14" t="s">
        <v>120</v>
      </c>
      <c r="C36" s="73">
        <v>15</v>
      </c>
      <c r="D36" s="76" t="s">
        <v>1</v>
      </c>
      <c r="E36" s="80"/>
      <c r="F36" s="80">
        <f t="shared" si="0"/>
        <v>0</v>
      </c>
      <c r="G36" s="1"/>
      <c r="H36" s="3"/>
      <c r="I36" s="4"/>
    </row>
    <row r="37" spans="1:10" x14ac:dyDescent="0.2">
      <c r="A37" s="33"/>
      <c r="C37" s="73"/>
      <c r="D37" s="76"/>
      <c r="E37" s="80"/>
      <c r="F37" s="80">
        <f t="shared" si="0"/>
        <v>0</v>
      </c>
      <c r="G37" s="1"/>
      <c r="H37" s="3"/>
      <c r="I37" s="4"/>
    </row>
    <row r="38" spans="1:10" ht="38.25" x14ac:dyDescent="0.2">
      <c r="A38" s="33"/>
      <c r="B38" s="6" t="s">
        <v>18</v>
      </c>
      <c r="C38" s="29"/>
      <c r="D38" s="23"/>
      <c r="E38" s="24"/>
      <c r="F38" s="24">
        <f t="shared" si="0"/>
        <v>0</v>
      </c>
      <c r="G38" s="1"/>
      <c r="H38" s="3"/>
      <c r="I38" s="4"/>
    </row>
    <row r="39" spans="1:10" x14ac:dyDescent="0.2">
      <c r="A39" s="33"/>
      <c r="B39" s="14" t="s">
        <v>197</v>
      </c>
      <c r="C39" s="29">
        <v>15</v>
      </c>
      <c r="D39" s="23" t="s">
        <v>1</v>
      </c>
      <c r="E39" s="24"/>
      <c r="F39" s="24">
        <f>$C39*E39</f>
        <v>0</v>
      </c>
      <c r="G39" s="1"/>
      <c r="H39" s="1"/>
      <c r="I39" s="3"/>
      <c r="J39" s="4"/>
    </row>
    <row r="40" spans="1:10" ht="25.5" x14ac:dyDescent="0.2">
      <c r="A40" s="33"/>
      <c r="B40" s="14" t="s">
        <v>198</v>
      </c>
      <c r="C40" s="29">
        <v>34</v>
      </c>
      <c r="D40" s="23" t="s">
        <v>1</v>
      </c>
      <c r="E40" s="24"/>
      <c r="F40" s="24">
        <f>$C40*E40</f>
        <v>0</v>
      </c>
      <c r="G40" s="1"/>
      <c r="H40" s="1"/>
      <c r="I40" s="3"/>
      <c r="J40" s="4"/>
    </row>
    <row r="41" spans="1:10" x14ac:dyDescent="0.2">
      <c r="A41" s="33"/>
      <c r="B41" s="14" t="s">
        <v>185</v>
      </c>
      <c r="C41" s="29">
        <v>18</v>
      </c>
      <c r="D41" s="23" t="s">
        <v>1</v>
      </c>
      <c r="E41" s="24"/>
      <c r="F41" s="24">
        <f t="shared" si="0"/>
        <v>0</v>
      </c>
      <c r="G41" s="1"/>
      <c r="H41" s="3"/>
      <c r="I41" s="4"/>
    </row>
    <row r="42" spans="1:10" x14ac:dyDescent="0.2">
      <c r="B42" s="14" t="s">
        <v>186</v>
      </c>
      <c r="C42" s="29">
        <v>2</v>
      </c>
      <c r="D42" s="23" t="s">
        <v>1</v>
      </c>
      <c r="E42" s="24"/>
      <c r="F42" s="24">
        <f t="shared" si="0"/>
        <v>0</v>
      </c>
      <c r="G42" s="1"/>
      <c r="H42" s="3"/>
      <c r="I42" s="4"/>
    </row>
    <row r="43" spans="1:10" x14ac:dyDescent="0.2">
      <c r="B43" s="14" t="s">
        <v>187</v>
      </c>
      <c r="C43" s="29">
        <v>3</v>
      </c>
      <c r="D43" s="23" t="s">
        <v>1</v>
      </c>
      <c r="E43" s="24"/>
      <c r="F43" s="24">
        <f t="shared" ref="F43" si="1">$C43*E43</f>
        <v>0</v>
      </c>
      <c r="G43" s="1"/>
      <c r="H43" s="3"/>
      <c r="I43" s="4"/>
    </row>
    <row r="44" spans="1:10" x14ac:dyDescent="0.2">
      <c r="B44" s="14" t="s">
        <v>188</v>
      </c>
      <c r="C44" s="29">
        <v>7</v>
      </c>
      <c r="D44" s="23" t="s">
        <v>1</v>
      </c>
      <c r="E44" s="24"/>
      <c r="F44" s="24">
        <f t="shared" ref="F44" si="2">$C44*E44</f>
        <v>0</v>
      </c>
      <c r="G44" s="1"/>
      <c r="H44" s="3"/>
      <c r="I44" s="4"/>
    </row>
    <row r="45" spans="1:10" x14ac:dyDescent="0.2">
      <c r="B45" s="14" t="s">
        <v>190</v>
      </c>
      <c r="C45" s="29">
        <v>4</v>
      </c>
      <c r="D45" s="23" t="s">
        <v>1</v>
      </c>
      <c r="E45" s="24"/>
      <c r="F45" s="24">
        <f t="shared" ref="F45" si="3">$C45*E45</f>
        <v>0</v>
      </c>
      <c r="G45" s="1"/>
      <c r="H45" s="3"/>
      <c r="I45" s="4"/>
    </row>
    <row r="46" spans="1:10" x14ac:dyDescent="0.2">
      <c r="B46" s="14"/>
      <c r="C46" s="29"/>
      <c r="D46" s="23"/>
      <c r="E46" s="24"/>
      <c r="F46" s="24"/>
      <c r="G46" s="1"/>
      <c r="H46" s="3"/>
      <c r="I46" s="4"/>
    </row>
    <row r="47" spans="1:10" x14ac:dyDescent="0.2">
      <c r="A47" s="33"/>
      <c r="B47" s="118" t="s">
        <v>104</v>
      </c>
      <c r="C47" s="29"/>
      <c r="D47" s="23"/>
      <c r="E47" s="24"/>
      <c r="F47" s="24"/>
      <c r="G47" s="1"/>
      <c r="H47" s="3"/>
      <c r="I47" s="4"/>
    </row>
    <row r="48" spans="1:10" ht="25.5" x14ac:dyDescent="0.2">
      <c r="A48" s="33"/>
      <c r="B48" s="6" t="s">
        <v>105</v>
      </c>
      <c r="C48" s="29"/>
      <c r="D48" s="23"/>
      <c r="E48" s="24"/>
      <c r="F48" s="24"/>
      <c r="G48" s="1"/>
      <c r="H48" s="3"/>
      <c r="I48" s="4"/>
    </row>
    <row r="49" spans="1:9" x14ac:dyDescent="0.2">
      <c r="A49" s="33"/>
      <c r="B49" s="14" t="s">
        <v>121</v>
      </c>
      <c r="C49" s="29">
        <v>1</v>
      </c>
      <c r="D49" s="23" t="s">
        <v>1</v>
      </c>
      <c r="E49" s="24"/>
      <c r="F49" s="24">
        <f>$C49*E49</f>
        <v>0</v>
      </c>
      <c r="G49" s="1"/>
      <c r="H49" s="3"/>
      <c r="I49" s="4"/>
    </row>
    <row r="50" spans="1:9" x14ac:dyDescent="0.2">
      <c r="A50" s="33"/>
      <c r="B50" s="14" t="s">
        <v>189</v>
      </c>
      <c r="C50" s="29">
        <v>1</v>
      </c>
      <c r="D50" s="23" t="s">
        <v>1</v>
      </c>
      <c r="E50" s="24"/>
      <c r="F50" s="24">
        <f>$C50*E50</f>
        <v>0</v>
      </c>
      <c r="G50" s="1"/>
      <c r="H50" s="3"/>
      <c r="I50" s="4"/>
    </row>
    <row r="51" spans="1:9" x14ac:dyDescent="0.2">
      <c r="A51" s="33"/>
      <c r="B51" s="14" t="s">
        <v>191</v>
      </c>
      <c r="C51" s="29">
        <v>1</v>
      </c>
      <c r="D51" s="23" t="s">
        <v>1</v>
      </c>
      <c r="E51" s="24"/>
      <c r="F51" s="24">
        <f>$C51*E51</f>
        <v>0</v>
      </c>
      <c r="G51" s="1"/>
      <c r="H51" s="3"/>
      <c r="I51" s="4"/>
    </row>
    <row r="52" spans="1:9" x14ac:dyDescent="0.2">
      <c r="A52" s="33"/>
      <c r="B52" s="14" t="s">
        <v>212</v>
      </c>
      <c r="C52" s="29">
        <v>34</v>
      </c>
      <c r="D52" s="23" t="s">
        <v>1</v>
      </c>
      <c r="E52" s="24"/>
      <c r="F52" s="24">
        <f>$C52*E52</f>
        <v>0</v>
      </c>
      <c r="G52" s="1"/>
      <c r="H52" s="3"/>
      <c r="I52" s="4"/>
    </row>
    <row r="53" spans="1:9" x14ac:dyDescent="0.2">
      <c r="A53" s="33"/>
      <c r="B53" s="14"/>
      <c r="C53" s="29"/>
      <c r="D53" s="23"/>
      <c r="E53" s="24"/>
      <c r="F53" s="24"/>
      <c r="G53" s="1"/>
      <c r="H53" s="3"/>
      <c r="I53" s="4"/>
    </row>
    <row r="54" spans="1:9" x14ac:dyDescent="0.2">
      <c r="A54" s="5"/>
      <c r="B54" s="53" t="str">
        <f>CONCATENATE("SOUS-TOTAL HT  - ARTICLE ",A26)</f>
        <v>SOUS-TOTAL HT  - ARTICLE 1.6</v>
      </c>
      <c r="C54" s="48"/>
      <c r="D54" s="49"/>
      <c r="E54" s="50"/>
      <c r="F54" s="51">
        <f>SUM(F28:F52)</f>
        <v>0</v>
      </c>
      <c r="G54" s="1"/>
      <c r="H54" s="3"/>
      <c r="I54" s="4"/>
    </row>
    <row r="55" spans="1:9" x14ac:dyDescent="0.2">
      <c r="A55" s="5"/>
      <c r="B55" s="5"/>
      <c r="C55" s="29"/>
      <c r="D55" s="29"/>
      <c r="E55" s="29"/>
      <c r="F55" s="29"/>
      <c r="G55" s="1"/>
      <c r="H55" s="3"/>
      <c r="I55" s="4"/>
    </row>
    <row r="56" spans="1:9" x14ac:dyDescent="0.2">
      <c r="A56" s="116" t="s">
        <v>34</v>
      </c>
      <c r="B56" s="16" t="s">
        <v>22</v>
      </c>
      <c r="C56" s="29"/>
      <c r="D56" s="23"/>
      <c r="E56" s="24"/>
      <c r="F56" s="24">
        <f>$C56*E56</f>
        <v>0</v>
      </c>
      <c r="G56" s="1"/>
      <c r="H56" s="3"/>
      <c r="I56" s="4"/>
    </row>
    <row r="57" spans="1:9" x14ac:dyDescent="0.2">
      <c r="A57" s="33"/>
      <c r="C57" s="29"/>
      <c r="D57" s="23"/>
      <c r="E57" s="24"/>
      <c r="F57" s="24">
        <f>$C57*E57</f>
        <v>0</v>
      </c>
      <c r="G57" s="1"/>
      <c r="H57" s="3"/>
      <c r="I57" s="4"/>
    </row>
    <row r="58" spans="1:9" ht="25.5" x14ac:dyDescent="0.2">
      <c r="A58" s="33"/>
      <c r="B58" s="6" t="s">
        <v>23</v>
      </c>
      <c r="C58" s="29"/>
      <c r="D58" s="23"/>
      <c r="E58" s="24"/>
      <c r="F58" s="24">
        <f>$C58*E58</f>
        <v>0</v>
      </c>
      <c r="G58" s="1"/>
      <c r="H58" s="3"/>
      <c r="I58" s="4"/>
    </row>
    <row r="59" spans="1:9" x14ac:dyDescent="0.2">
      <c r="A59" s="33"/>
      <c r="B59" s="14" t="s">
        <v>60</v>
      </c>
      <c r="C59" s="29">
        <v>38</v>
      </c>
      <c r="D59" s="23" t="s">
        <v>1</v>
      </c>
      <c r="E59" s="24"/>
      <c r="F59" s="24">
        <f>$C59*E59</f>
        <v>0</v>
      </c>
      <c r="G59" s="1"/>
      <c r="H59" s="3"/>
      <c r="I59" s="4"/>
    </row>
    <row r="60" spans="1:9" x14ac:dyDescent="0.2">
      <c r="A60" s="33"/>
      <c r="B60" s="14" t="s">
        <v>73</v>
      </c>
      <c r="C60" s="29">
        <v>14</v>
      </c>
      <c r="D60" s="23" t="s">
        <v>1</v>
      </c>
      <c r="E60" s="24"/>
      <c r="F60" s="24">
        <f>$C60*E60</f>
        <v>0</v>
      </c>
      <c r="G60" s="1"/>
      <c r="H60" s="3"/>
      <c r="I60" s="4"/>
    </row>
    <row r="61" spans="1:9" x14ac:dyDescent="0.2">
      <c r="A61" s="33"/>
      <c r="B61" s="14"/>
      <c r="C61" s="29"/>
      <c r="D61" s="23"/>
      <c r="E61" s="24"/>
      <c r="F61" s="24"/>
      <c r="G61" s="1"/>
      <c r="H61" s="3"/>
      <c r="I61" s="4"/>
    </row>
    <row r="62" spans="1:9" x14ac:dyDescent="0.2">
      <c r="A62" s="33"/>
      <c r="B62" s="17" t="s">
        <v>24</v>
      </c>
      <c r="C62" s="29">
        <v>1</v>
      </c>
      <c r="D62" s="23" t="s">
        <v>2</v>
      </c>
      <c r="E62" s="24"/>
      <c r="F62" s="24">
        <f>$C62*E62</f>
        <v>0</v>
      </c>
      <c r="G62" s="1"/>
      <c r="H62" s="3"/>
      <c r="I62" s="4"/>
    </row>
    <row r="63" spans="1:9" x14ac:dyDescent="0.2">
      <c r="A63" s="33"/>
      <c r="C63" s="29"/>
      <c r="D63" s="23"/>
      <c r="E63" s="24"/>
      <c r="F63" s="24"/>
      <c r="G63" s="1"/>
      <c r="H63" s="3"/>
      <c r="I63" s="4"/>
    </row>
    <row r="64" spans="1:9" x14ac:dyDescent="0.2">
      <c r="A64" s="33"/>
      <c r="B64" s="53" t="str">
        <f>CONCATENATE("SOUS-TOTAL HT  - ARTICLE ",A56)</f>
        <v>SOUS-TOTAL HT  - ARTICLE 1.7</v>
      </c>
      <c r="C64" s="48"/>
      <c r="D64" s="49"/>
      <c r="E64" s="50"/>
      <c r="F64" s="51">
        <f>SUM(F57:F63)</f>
        <v>0</v>
      </c>
      <c r="G64" s="1"/>
      <c r="H64" s="3"/>
      <c r="I64" s="4"/>
    </row>
    <row r="65" spans="1:9" x14ac:dyDescent="0.2">
      <c r="C65" s="29"/>
      <c r="D65" s="23"/>
      <c r="E65" s="24"/>
      <c r="F65" s="24"/>
      <c r="G65" s="1"/>
      <c r="H65" s="3"/>
      <c r="I65" s="4"/>
    </row>
    <row r="66" spans="1:9" x14ac:dyDescent="0.2">
      <c r="A66" s="116" t="s">
        <v>33</v>
      </c>
      <c r="B66" s="16" t="s">
        <v>76</v>
      </c>
      <c r="C66" s="29"/>
      <c r="D66" s="23"/>
      <c r="E66" s="24"/>
      <c r="F66" s="24">
        <f>$C66*E66</f>
        <v>0</v>
      </c>
      <c r="G66" s="1"/>
      <c r="H66" s="3"/>
      <c r="I66" s="4"/>
    </row>
    <row r="67" spans="1:9" x14ac:dyDescent="0.2">
      <c r="A67" s="33"/>
      <c r="B67" s="65"/>
      <c r="C67" s="29"/>
      <c r="D67" s="23"/>
      <c r="E67" s="24"/>
      <c r="F67" s="43"/>
      <c r="G67" s="1"/>
      <c r="H67" s="3"/>
      <c r="I67" s="4"/>
    </row>
    <row r="68" spans="1:9" ht="25.5" x14ac:dyDescent="0.2">
      <c r="A68" s="33"/>
      <c r="B68" s="6" t="s">
        <v>123</v>
      </c>
      <c r="C68" s="73"/>
      <c r="D68" s="73"/>
      <c r="E68" s="73"/>
      <c r="F68" s="73"/>
      <c r="G68" s="1"/>
      <c r="H68" s="3"/>
      <c r="I68" s="4"/>
    </row>
    <row r="69" spans="1:9" x14ac:dyDescent="0.2">
      <c r="A69" s="33"/>
      <c r="C69" s="73"/>
      <c r="D69" s="73"/>
      <c r="E69" s="73"/>
      <c r="F69" s="73"/>
      <c r="G69" s="1"/>
      <c r="H69" s="3"/>
      <c r="I69" s="4"/>
    </row>
    <row r="70" spans="1:9" ht="25.5" x14ac:dyDescent="0.2">
      <c r="A70" s="33"/>
      <c r="B70" s="14" t="s">
        <v>56</v>
      </c>
      <c r="C70" s="29">
        <v>80</v>
      </c>
      <c r="D70" s="23" t="s">
        <v>3</v>
      </c>
      <c r="E70" s="24"/>
      <c r="F70" s="24">
        <f>$C70*E70</f>
        <v>0</v>
      </c>
      <c r="G70" s="1"/>
      <c r="H70" s="3"/>
      <c r="I70" s="4"/>
    </row>
    <row r="71" spans="1:9" x14ac:dyDescent="0.2">
      <c r="A71" s="33"/>
      <c r="B71" s="14"/>
      <c r="C71" s="73"/>
      <c r="D71" s="76"/>
      <c r="E71" s="80"/>
      <c r="F71" s="86"/>
      <c r="G71" s="1"/>
      <c r="H71" s="3"/>
      <c r="I71" s="4"/>
    </row>
    <row r="72" spans="1:9" x14ac:dyDescent="0.2">
      <c r="A72" s="33"/>
      <c r="B72" s="53" t="str">
        <f>CONCATENATE("SOUS-TOTAL HT  - ARTICLE ",A66)</f>
        <v>SOUS-TOTAL HT  - ARTICLE 1.8</v>
      </c>
      <c r="C72" s="81"/>
      <c r="D72" s="82"/>
      <c r="E72" s="81"/>
      <c r="F72" s="84">
        <f>SUM(F70:F71)</f>
        <v>0</v>
      </c>
      <c r="G72" s="1"/>
      <c r="H72" s="3"/>
      <c r="I72" s="4"/>
    </row>
    <row r="73" spans="1:9" x14ac:dyDescent="0.2">
      <c r="A73" s="33"/>
      <c r="B73" s="65"/>
      <c r="C73" s="73"/>
      <c r="D73" s="76"/>
      <c r="E73" s="73"/>
      <c r="F73" s="86"/>
      <c r="G73" s="1"/>
      <c r="H73" s="3"/>
      <c r="I73" s="4"/>
    </row>
    <row r="74" spans="1:9" ht="31.5" x14ac:dyDescent="0.2">
      <c r="A74" s="119"/>
      <c r="B74" s="12" t="s">
        <v>21</v>
      </c>
      <c r="C74" s="122"/>
      <c r="D74" s="123"/>
      <c r="E74" s="124"/>
      <c r="F74" s="125">
        <f>$C74*E74</f>
        <v>0</v>
      </c>
      <c r="G74" s="1"/>
      <c r="H74" s="3"/>
      <c r="I74" s="4"/>
    </row>
    <row r="75" spans="1:9" x14ac:dyDescent="0.2">
      <c r="A75" s="33"/>
      <c r="B75" s="65"/>
      <c r="C75" s="73"/>
      <c r="D75" s="76"/>
      <c r="E75" s="73"/>
      <c r="F75" s="86"/>
      <c r="G75" s="1"/>
      <c r="H75" s="3"/>
      <c r="I75" s="4"/>
    </row>
    <row r="76" spans="1:9" x14ac:dyDescent="0.2">
      <c r="A76" s="116" t="s">
        <v>38</v>
      </c>
      <c r="B76" s="16" t="s">
        <v>41</v>
      </c>
      <c r="C76" s="73"/>
      <c r="D76" s="76"/>
      <c r="E76" s="80"/>
      <c r="F76" s="80">
        <f>$C76*E76</f>
        <v>0</v>
      </c>
      <c r="G76" s="1"/>
      <c r="H76" s="3"/>
      <c r="I76" s="4"/>
    </row>
    <row r="77" spans="1:9" x14ac:dyDescent="0.2">
      <c r="A77" s="33"/>
      <c r="B77" s="65"/>
      <c r="C77" s="73"/>
      <c r="D77" s="76"/>
      <c r="E77" s="80"/>
      <c r="F77" s="86"/>
      <c r="G77" s="1"/>
      <c r="H77" s="3"/>
      <c r="I77" s="4"/>
    </row>
    <row r="78" spans="1:9" ht="25.5" x14ac:dyDescent="0.2">
      <c r="B78" s="17" t="s">
        <v>27</v>
      </c>
      <c r="C78" s="73"/>
      <c r="D78" s="76"/>
      <c r="E78" s="80"/>
      <c r="F78" s="102"/>
      <c r="G78" s="1"/>
      <c r="H78" s="3"/>
      <c r="I78" s="4"/>
    </row>
    <row r="79" spans="1:9" x14ac:dyDescent="0.2">
      <c r="B79" s="14" t="s">
        <v>134</v>
      </c>
      <c r="C79" s="73">
        <v>1</v>
      </c>
      <c r="D79" s="76" t="s">
        <v>2</v>
      </c>
      <c r="E79" s="80"/>
      <c r="F79" s="80">
        <f t="shared" ref="F79:F86" si="4">$C79*E79</f>
        <v>0</v>
      </c>
      <c r="G79" s="1"/>
      <c r="H79" s="3"/>
      <c r="I79" s="4"/>
    </row>
    <row r="80" spans="1:9" x14ac:dyDescent="0.2">
      <c r="B80" s="14" t="s">
        <v>135</v>
      </c>
      <c r="C80" s="73">
        <v>2</v>
      </c>
      <c r="D80" s="76" t="s">
        <v>2</v>
      </c>
      <c r="E80" s="80"/>
      <c r="F80" s="80">
        <f t="shared" si="4"/>
        <v>0</v>
      </c>
      <c r="G80" s="1"/>
      <c r="H80" s="3"/>
      <c r="I80" s="4"/>
    </row>
    <row r="81" spans="1:9" x14ac:dyDescent="0.2">
      <c r="B81" s="14" t="s">
        <v>136</v>
      </c>
      <c r="C81" s="73">
        <v>2</v>
      </c>
      <c r="D81" s="76" t="s">
        <v>2</v>
      </c>
      <c r="E81" s="80"/>
      <c r="F81" s="80">
        <f t="shared" si="4"/>
        <v>0</v>
      </c>
      <c r="G81" s="1"/>
      <c r="H81" s="3"/>
      <c r="I81" s="4"/>
    </row>
    <row r="82" spans="1:9" x14ac:dyDescent="0.2">
      <c r="B82" s="14" t="s">
        <v>138</v>
      </c>
      <c r="C82" s="73">
        <v>2</v>
      </c>
      <c r="D82" s="76" t="s">
        <v>2</v>
      </c>
      <c r="E82" s="80"/>
      <c r="F82" s="80">
        <f t="shared" si="4"/>
        <v>0</v>
      </c>
      <c r="G82" s="1"/>
      <c r="H82" s="3"/>
      <c r="I82" s="4"/>
    </row>
    <row r="83" spans="1:9" x14ac:dyDescent="0.2">
      <c r="B83" s="14" t="s">
        <v>139</v>
      </c>
      <c r="C83" s="73">
        <v>2</v>
      </c>
      <c r="D83" s="76" t="s">
        <v>2</v>
      </c>
      <c r="E83" s="80"/>
      <c r="F83" s="80">
        <f t="shared" si="4"/>
        <v>0</v>
      </c>
      <c r="G83" s="1"/>
      <c r="H83" s="3"/>
      <c r="I83" s="4"/>
    </row>
    <row r="84" spans="1:9" x14ac:dyDescent="0.2">
      <c r="B84" s="14" t="s">
        <v>140</v>
      </c>
      <c r="C84" s="73">
        <v>1</v>
      </c>
      <c r="D84" s="76" t="s">
        <v>2</v>
      </c>
      <c r="E84" s="80"/>
      <c r="F84" s="80">
        <f t="shared" si="4"/>
        <v>0</v>
      </c>
      <c r="G84" s="1"/>
      <c r="H84" s="3"/>
      <c r="I84" s="4"/>
    </row>
    <row r="85" spans="1:9" x14ac:dyDescent="0.2">
      <c r="B85" s="14"/>
      <c r="C85" s="73"/>
      <c r="D85" s="76"/>
      <c r="E85" s="80"/>
      <c r="F85" s="80"/>
      <c r="G85" s="1"/>
      <c r="H85" s="3"/>
      <c r="I85" s="4"/>
    </row>
    <row r="86" spans="1:9" x14ac:dyDescent="0.2">
      <c r="B86" s="17" t="s">
        <v>26</v>
      </c>
      <c r="C86" s="73">
        <v>1</v>
      </c>
      <c r="D86" s="76" t="s">
        <v>2</v>
      </c>
      <c r="E86" s="80"/>
      <c r="F86" s="80">
        <f t="shared" si="4"/>
        <v>0</v>
      </c>
      <c r="G86" s="1"/>
      <c r="H86" s="3"/>
      <c r="I86" s="4"/>
    </row>
    <row r="87" spans="1:9" x14ac:dyDescent="0.2">
      <c r="B87" s="17"/>
      <c r="C87" s="73"/>
      <c r="D87" s="76"/>
      <c r="E87" s="80"/>
      <c r="F87" s="80"/>
      <c r="G87" s="1"/>
      <c r="H87" s="3"/>
      <c r="I87" s="4"/>
    </row>
    <row r="88" spans="1:9" x14ac:dyDescent="0.2">
      <c r="B88" s="53" t="str">
        <f>CONCATENATE("SOUS-TOTAL HT  - ARTICLE ",A76)</f>
        <v>SOUS-TOTAL HT  - ARTICLE 2.3</v>
      </c>
      <c r="C88" s="81"/>
      <c r="D88" s="82"/>
      <c r="E88" s="83"/>
      <c r="F88" s="84">
        <f>SUM(F79:F86)</f>
        <v>0</v>
      </c>
      <c r="G88" s="1"/>
      <c r="H88" s="3"/>
      <c r="I88" s="4"/>
    </row>
    <row r="89" spans="1:9" x14ac:dyDescent="0.2">
      <c r="A89" s="33"/>
      <c r="B89" s="65"/>
      <c r="C89" s="73"/>
      <c r="D89" s="76"/>
      <c r="E89" s="73"/>
      <c r="F89" s="86"/>
      <c r="G89" s="1"/>
      <c r="H89" s="3"/>
      <c r="I89" s="4"/>
    </row>
    <row r="90" spans="1:9" ht="15.75" x14ac:dyDescent="0.25">
      <c r="A90" s="63"/>
      <c r="B90" s="18" t="s">
        <v>8</v>
      </c>
      <c r="C90" s="30"/>
      <c r="D90" s="31"/>
      <c r="E90" s="32"/>
      <c r="F90" s="45"/>
      <c r="G90" s="1"/>
      <c r="H90" s="3"/>
      <c r="I90" s="4"/>
    </row>
    <row r="91" spans="1:9" x14ac:dyDescent="0.2">
      <c r="B91" s="52"/>
      <c r="C91" s="22"/>
      <c r="D91" s="23"/>
      <c r="E91" s="23"/>
      <c r="F91" s="47"/>
      <c r="G91" s="1"/>
      <c r="H91" s="3"/>
      <c r="I91" s="4"/>
    </row>
    <row r="92" spans="1:9" x14ac:dyDescent="0.2">
      <c r="A92" s="63"/>
      <c r="B92" s="54" t="str">
        <f>B8</f>
        <v>GENERALITES TECHNIQUES</v>
      </c>
      <c r="C92" s="30"/>
      <c r="D92" s="31"/>
      <c r="E92" s="31"/>
      <c r="F92" s="55"/>
      <c r="G92" s="1"/>
      <c r="H92" s="3"/>
      <c r="I92" s="4"/>
    </row>
    <row r="93" spans="1:9" x14ac:dyDescent="0.2">
      <c r="C93" s="22"/>
      <c r="D93" s="23"/>
      <c r="E93" s="24"/>
      <c r="F93" s="46"/>
      <c r="G93" s="1"/>
      <c r="H93" s="3"/>
      <c r="I93" s="4"/>
    </row>
    <row r="94" spans="1:9" x14ac:dyDescent="0.2">
      <c r="A94" s="59">
        <f>A22</f>
        <v>0</v>
      </c>
      <c r="B94" s="13" t="s">
        <v>39</v>
      </c>
      <c r="C94" s="22"/>
      <c r="D94" s="23"/>
      <c r="E94" s="23"/>
      <c r="F94" s="47">
        <f>F22</f>
        <v>0</v>
      </c>
      <c r="G94" s="1"/>
      <c r="H94" s="3"/>
      <c r="I94" s="4"/>
    </row>
    <row r="95" spans="1:9" x14ac:dyDescent="0.2">
      <c r="B95" s="52"/>
      <c r="C95" s="22"/>
      <c r="D95" s="23"/>
      <c r="E95" s="23"/>
      <c r="F95" s="47"/>
      <c r="G95" s="1"/>
      <c r="H95" s="3"/>
      <c r="I95" s="4"/>
    </row>
    <row r="96" spans="1:9" x14ac:dyDescent="0.2">
      <c r="A96" s="63"/>
      <c r="B96" s="54" t="str">
        <f>B24</f>
        <v>DESCRIPTION DES INSTALLATIONS DE COURANTS FORTS</v>
      </c>
      <c r="C96" s="30"/>
      <c r="D96" s="31"/>
      <c r="E96" s="31"/>
      <c r="F96" s="55"/>
      <c r="G96" s="1"/>
      <c r="H96" s="3"/>
      <c r="I96" s="4"/>
    </row>
    <row r="97" spans="1:186" x14ac:dyDescent="0.2">
      <c r="C97" s="22"/>
      <c r="D97" s="23"/>
      <c r="E97" s="24"/>
      <c r="F97" s="46"/>
      <c r="G97" s="1"/>
      <c r="H97" s="3"/>
      <c r="I97" s="4"/>
    </row>
    <row r="98" spans="1:186" x14ac:dyDescent="0.2">
      <c r="A98" s="59" t="str">
        <f>A26</f>
        <v>1.6</v>
      </c>
      <c r="B98" s="13" t="str">
        <f>B26</f>
        <v>EQUIPEMENT DES PARTIES COMMUNES</v>
      </c>
      <c r="C98" s="22"/>
      <c r="D98" s="23"/>
      <c r="E98" s="23"/>
      <c r="F98" s="47">
        <f>F54</f>
        <v>0</v>
      </c>
    </row>
    <row r="99" spans="1:186" x14ac:dyDescent="0.2">
      <c r="A99" s="59" t="str">
        <f>A56</f>
        <v>1.7</v>
      </c>
      <c r="B99" s="13" t="str">
        <f>B56</f>
        <v>ECLAIRAGE DE SECURITE</v>
      </c>
      <c r="C99" s="22"/>
      <c r="D99" s="23"/>
      <c r="E99" s="23"/>
      <c r="F99" s="47">
        <f>F64</f>
        <v>0</v>
      </c>
    </row>
    <row r="100" spans="1:186" x14ac:dyDescent="0.2">
      <c r="A100" s="59" t="str">
        <f>A66</f>
        <v>1.8</v>
      </c>
      <c r="B100" s="13" t="str">
        <f>B66</f>
        <v>PRECABLAGE IRVE</v>
      </c>
      <c r="C100" s="22"/>
      <c r="D100" s="23"/>
      <c r="E100" s="23"/>
      <c r="F100" s="47">
        <f>F72</f>
        <v>0</v>
      </c>
    </row>
    <row r="101" spans="1:186" x14ac:dyDescent="0.2">
      <c r="B101" s="52"/>
      <c r="C101" s="22"/>
      <c r="D101" s="23"/>
      <c r="E101" s="23"/>
      <c r="F101" s="47"/>
    </row>
    <row r="102" spans="1:186" x14ac:dyDescent="0.2">
      <c r="A102" s="63"/>
      <c r="B102" s="54" t="str">
        <f>B74</f>
        <v>DESCRIPTION DES INSTALLATIONS DE COURANTS FAIBLES</v>
      </c>
      <c r="C102" s="30"/>
      <c r="D102" s="31"/>
      <c r="E102" s="31"/>
      <c r="F102" s="55"/>
    </row>
    <row r="103" spans="1:186" x14ac:dyDescent="0.2">
      <c r="B103" s="52"/>
      <c r="C103" s="22"/>
      <c r="D103" s="23"/>
      <c r="E103" s="23"/>
      <c r="F103" s="47"/>
    </row>
    <row r="104" spans="1:186" x14ac:dyDescent="0.2">
      <c r="A104" s="59" t="str">
        <f>A76</f>
        <v>2.3</v>
      </c>
      <c r="B104" s="52" t="str">
        <f>B76</f>
        <v>VIDEOPHONIE</v>
      </c>
      <c r="C104" s="22"/>
      <c r="D104" s="23"/>
      <c r="E104" s="23"/>
      <c r="F104" s="47">
        <f>F88</f>
        <v>0</v>
      </c>
    </row>
    <row r="105" spans="1:186" x14ac:dyDescent="0.2">
      <c r="B105" s="13"/>
      <c r="C105" s="103"/>
      <c r="D105" s="76"/>
      <c r="E105" s="76"/>
      <c r="F105" s="104"/>
    </row>
    <row r="106" spans="1:186" x14ac:dyDescent="0.2">
      <c r="B106" s="15" t="s">
        <v>9</v>
      </c>
      <c r="C106" s="103"/>
      <c r="D106" s="76"/>
      <c r="E106" s="76"/>
      <c r="F106" s="104">
        <f>SUM(F92:F105)</f>
        <v>0</v>
      </c>
      <c r="G106" s="41"/>
    </row>
    <row r="107" spans="1:186" x14ac:dyDescent="0.2">
      <c r="C107" s="103"/>
      <c r="D107" s="76"/>
      <c r="E107" s="76"/>
      <c r="F107" s="104"/>
      <c r="G107" s="42"/>
    </row>
    <row r="108" spans="1:186" x14ac:dyDescent="0.2">
      <c r="B108" s="35" t="s">
        <v>28</v>
      </c>
      <c r="C108" s="105"/>
      <c r="D108" s="106"/>
      <c r="E108" s="106"/>
      <c r="F108" s="107">
        <f>0.2*F106</f>
        <v>0</v>
      </c>
    </row>
    <row r="109" spans="1:186" x14ac:dyDescent="0.2">
      <c r="C109" s="103"/>
      <c r="D109" s="76"/>
      <c r="E109" s="76"/>
      <c r="F109" s="104"/>
    </row>
    <row r="110" spans="1:186" ht="15" x14ac:dyDescent="0.25">
      <c r="B110" s="34" t="s">
        <v>10</v>
      </c>
      <c r="C110" s="108"/>
      <c r="D110" s="109"/>
      <c r="E110" s="109"/>
      <c r="F110" s="110">
        <f>SUM(F106:F109)</f>
        <v>0</v>
      </c>
    </row>
    <row r="111" spans="1:186" x14ac:dyDescent="0.2">
      <c r="B111" s="15"/>
      <c r="C111" s="22"/>
      <c r="D111" s="23"/>
      <c r="E111" s="23"/>
      <c r="F111" s="47"/>
    </row>
    <row r="112" spans="1:186" s="40" customFormat="1" x14ac:dyDescent="0.2">
      <c r="A112" s="64"/>
      <c r="B112" s="6"/>
      <c r="C112" s="7"/>
      <c r="D112" s="8"/>
      <c r="E112" s="36"/>
      <c r="F112" s="39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</row>
    <row r="113" spans="1:186" s="40" customFormat="1" x14ac:dyDescent="0.2">
      <c r="A113" s="64"/>
      <c r="B113" s="6"/>
      <c r="C113" s="7"/>
      <c r="D113" s="8"/>
      <c r="E113" s="36"/>
      <c r="F113" s="39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</row>
    <row r="114" spans="1:186" s="40" customFormat="1" x14ac:dyDescent="0.2">
      <c r="A114" s="64"/>
      <c r="B114" s="6"/>
      <c r="C114" s="7"/>
      <c r="D114" s="8"/>
      <c r="E114" s="36"/>
      <c r="F114" s="39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</row>
    <row r="115" spans="1:186" s="40" customFormat="1" x14ac:dyDescent="0.2">
      <c r="A115" s="64"/>
      <c r="B115" s="6"/>
      <c r="C115" s="7"/>
      <c r="D115" s="8"/>
      <c r="E115" s="36"/>
      <c r="F115" s="39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</row>
    <row r="116" spans="1:186" s="40" customFormat="1" x14ac:dyDescent="0.2">
      <c r="A116" s="64"/>
      <c r="B116" s="6"/>
      <c r="C116" s="7"/>
      <c r="D116" s="8"/>
      <c r="E116" s="36"/>
      <c r="F116" s="39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</row>
    <row r="117" spans="1:186" s="40" customFormat="1" x14ac:dyDescent="0.2">
      <c r="A117" s="64"/>
      <c r="B117" s="6"/>
      <c r="C117" s="7"/>
      <c r="D117" s="8"/>
      <c r="E117" s="36"/>
      <c r="F117" s="39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</row>
  </sheetData>
  <mergeCells count="1">
    <mergeCell ref="A1:F2"/>
  </mergeCells>
  <phoneticPr fontId="23" type="noConversion"/>
  <printOptions horizontalCentered="1"/>
  <pageMargins left="0" right="0" top="0.19685039370078741" bottom="0.78740157480314965" header="0.51181102362204722" footer="0.19685039370078741"/>
  <pageSetup paperSize="9" firstPageNumber="27" orientation="portrait" r:id="rId1"/>
  <headerFooter scaleWithDoc="0" alignWithMargins="0">
    <oddFooter>&amp;C&amp;"Arial,Gras"&amp;11&amp;K92D050BE&amp;10&amp;K000000 &amp;"CityBlueprint,Gras"&amp;18&amp;K01+024AC&amp;K05-049T&amp;"-,Normal"&amp;8&amp;K000000 &amp;7- 4, Rue Paul-Henri Spaak - 26000 VALENCE
contact@beact.pro&amp;RPage - &amp;P</oddFooter>
  </headerFooter>
  <rowBreaks count="1" manualBreakCount="1">
    <brk id="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DA777-2CBF-4186-A82F-1B877BF8C12E}">
  <dimension ref="A1:GE241"/>
  <sheetViews>
    <sheetView showZeros="0" view="pageBreakPreview" zoomScaleNormal="100" zoomScaleSheetLayoutView="100" workbookViewId="0">
      <selection activeCell="E12" sqref="E12:E227"/>
    </sheetView>
  </sheetViews>
  <sheetFormatPr baseColWidth="10" defaultColWidth="11.42578125" defaultRowHeight="12.75" x14ac:dyDescent="0.2"/>
  <cols>
    <col min="1" max="1" width="6" style="59" customWidth="1"/>
    <col min="2" max="2" width="54.85546875" style="6" customWidth="1"/>
    <col min="3" max="3" width="7.42578125" style="7" customWidth="1"/>
    <col min="4" max="4" width="7.42578125" style="8" customWidth="1"/>
    <col min="5" max="6" width="12.5703125" style="36" customWidth="1"/>
    <col min="7" max="7" width="11.42578125" style="40"/>
    <col min="8" max="16384" width="11.42578125" style="5"/>
  </cols>
  <sheetData>
    <row r="1" spans="1:10" ht="12.75" customHeight="1" x14ac:dyDescent="0.2">
      <c r="A1" s="217" t="s">
        <v>184</v>
      </c>
      <c r="B1" s="218"/>
      <c r="C1" s="218"/>
      <c r="D1" s="218"/>
      <c r="E1" s="218"/>
      <c r="F1" s="218"/>
      <c r="G1" s="56"/>
    </row>
    <row r="2" spans="1:10" x14ac:dyDescent="0.2">
      <c r="A2" s="218"/>
      <c r="B2" s="218"/>
      <c r="C2" s="218"/>
      <c r="D2" s="218"/>
      <c r="E2" s="218"/>
      <c r="F2" s="218"/>
      <c r="G2" s="56"/>
    </row>
    <row r="3" spans="1:10" ht="10.5" customHeight="1" x14ac:dyDescent="0.9">
      <c r="B3" s="121"/>
    </row>
    <row r="4" spans="1:10" x14ac:dyDescent="0.2">
      <c r="A4" s="58"/>
      <c r="B4" s="9"/>
      <c r="C4" s="19"/>
      <c r="D4" s="20"/>
      <c r="E4" s="20"/>
      <c r="F4" s="20"/>
    </row>
    <row r="5" spans="1:10" x14ac:dyDescent="0.2">
      <c r="A5" s="58"/>
      <c r="B5" s="10" t="s">
        <v>0</v>
      </c>
      <c r="C5" s="19" t="s">
        <v>7</v>
      </c>
      <c r="D5" s="20" t="s">
        <v>1</v>
      </c>
      <c r="E5" s="20" t="s">
        <v>5</v>
      </c>
      <c r="F5" s="20" t="s">
        <v>6</v>
      </c>
    </row>
    <row r="6" spans="1:10" x14ac:dyDescent="0.2">
      <c r="A6" s="58"/>
      <c r="B6" s="11"/>
      <c r="C6" s="21"/>
      <c r="D6" s="20"/>
      <c r="E6" s="19" t="s">
        <v>4</v>
      </c>
      <c r="F6" s="19" t="s">
        <v>4</v>
      </c>
    </row>
    <row r="7" spans="1:10" x14ac:dyDescent="0.2">
      <c r="B7" s="65"/>
      <c r="C7" s="28"/>
      <c r="D7" s="23"/>
      <c r="E7" s="24"/>
      <c r="F7" s="43"/>
    </row>
    <row r="8" spans="1:10" s="38" customFormat="1" ht="31.5" x14ac:dyDescent="0.2">
      <c r="A8" s="60"/>
      <c r="B8" s="12" t="s">
        <v>17</v>
      </c>
      <c r="C8" s="25"/>
      <c r="D8" s="26"/>
      <c r="E8" s="27"/>
      <c r="F8" s="32">
        <f>$C8*E8</f>
        <v>0</v>
      </c>
      <c r="G8" s="37"/>
    </row>
    <row r="9" spans="1:10" x14ac:dyDescent="0.2">
      <c r="C9" s="29"/>
      <c r="D9" s="23"/>
      <c r="E9" s="24"/>
      <c r="F9" s="24">
        <f>$C9*E9</f>
        <v>0</v>
      </c>
      <c r="G9" s="1"/>
      <c r="H9" s="2"/>
      <c r="I9" s="3"/>
      <c r="J9" s="4"/>
    </row>
    <row r="10" spans="1:10" x14ac:dyDescent="0.2">
      <c r="A10" s="62" t="s">
        <v>30</v>
      </c>
      <c r="B10" s="16" t="s">
        <v>29</v>
      </c>
      <c r="C10" s="29"/>
      <c r="D10" s="23"/>
      <c r="E10" s="24"/>
      <c r="F10" s="44"/>
      <c r="G10" s="1"/>
      <c r="H10" s="2"/>
      <c r="I10" s="3"/>
      <c r="J10" s="4"/>
    </row>
    <row r="11" spans="1:10" x14ac:dyDescent="0.2">
      <c r="A11" s="62"/>
      <c r="B11" s="16"/>
      <c r="C11" s="29"/>
      <c r="D11" s="23"/>
      <c r="E11" s="24"/>
      <c r="F11" s="44"/>
      <c r="G11" s="1"/>
      <c r="H11" s="2"/>
      <c r="I11" s="3"/>
      <c r="J11" s="4"/>
    </row>
    <row r="12" spans="1:10" x14ac:dyDescent="0.2">
      <c r="B12" s="13" t="s">
        <v>50</v>
      </c>
      <c r="C12" s="29"/>
      <c r="D12" s="23"/>
      <c r="E12" s="24"/>
      <c r="F12" s="24"/>
      <c r="G12" s="1"/>
      <c r="H12" s="2"/>
      <c r="I12" s="3"/>
      <c r="J12" s="4"/>
    </row>
    <row r="13" spans="1:10" x14ac:dyDescent="0.2">
      <c r="B13" s="67" t="s">
        <v>112</v>
      </c>
      <c r="C13" s="29"/>
      <c r="D13" s="23"/>
      <c r="E13" s="24"/>
      <c r="F13" s="24"/>
      <c r="G13" s="1"/>
      <c r="H13" s="2"/>
      <c r="I13" s="3"/>
      <c r="J13" s="4"/>
    </row>
    <row r="14" spans="1:10" ht="25.5" x14ac:dyDescent="0.2">
      <c r="B14" s="14" t="s">
        <v>192</v>
      </c>
      <c r="C14" s="29">
        <v>35</v>
      </c>
      <c r="D14" s="23" t="s">
        <v>3</v>
      </c>
      <c r="E14" s="24"/>
      <c r="F14" s="24">
        <f t="shared" ref="F14:F20" si="0">$C14*E14</f>
        <v>0</v>
      </c>
      <c r="G14" s="1"/>
      <c r="H14" s="2"/>
      <c r="I14" s="3"/>
      <c r="J14" s="4"/>
    </row>
    <row r="15" spans="1:10" x14ac:dyDescent="0.2">
      <c r="B15" s="14" t="s">
        <v>168</v>
      </c>
      <c r="C15" s="29">
        <v>35</v>
      </c>
      <c r="D15" s="23" t="s">
        <v>3</v>
      </c>
      <c r="E15" s="24"/>
      <c r="F15" s="24">
        <f t="shared" si="0"/>
        <v>0</v>
      </c>
      <c r="G15" s="1"/>
      <c r="H15" s="2"/>
      <c r="I15" s="3"/>
      <c r="J15" s="4"/>
    </row>
    <row r="16" spans="1:10" x14ac:dyDescent="0.2">
      <c r="B16" s="14" t="s">
        <v>206</v>
      </c>
      <c r="C16" s="29">
        <v>6</v>
      </c>
      <c r="D16" s="23" t="s">
        <v>3</v>
      </c>
      <c r="E16" s="24"/>
      <c r="F16" s="24">
        <f t="shared" si="0"/>
        <v>0</v>
      </c>
      <c r="G16" s="1"/>
      <c r="H16" s="2"/>
      <c r="I16" s="3"/>
      <c r="J16" s="4"/>
    </row>
    <row r="17" spans="1:10" x14ac:dyDescent="0.2">
      <c r="B17" s="14"/>
      <c r="C17" s="29"/>
      <c r="D17" s="23"/>
      <c r="F17" s="24">
        <f t="shared" si="0"/>
        <v>0</v>
      </c>
      <c r="G17" s="1"/>
      <c r="H17" s="2"/>
      <c r="I17" s="3"/>
      <c r="J17" s="4"/>
    </row>
    <row r="18" spans="1:10" x14ac:dyDescent="0.2">
      <c r="B18" s="71" t="s">
        <v>47</v>
      </c>
      <c r="C18" s="29">
        <v>1</v>
      </c>
      <c r="D18" s="23" t="s">
        <v>2</v>
      </c>
      <c r="E18" s="24"/>
      <c r="F18" s="24">
        <f t="shared" si="0"/>
        <v>0</v>
      </c>
      <c r="G18" s="1"/>
      <c r="H18" s="2"/>
      <c r="I18" s="3"/>
      <c r="J18" s="4"/>
    </row>
    <row r="19" spans="1:10" x14ac:dyDescent="0.2">
      <c r="B19" s="71" t="s">
        <v>48</v>
      </c>
      <c r="C19" s="29">
        <v>1</v>
      </c>
      <c r="D19" s="23" t="s">
        <v>2</v>
      </c>
      <c r="E19" s="24"/>
      <c r="F19" s="24">
        <f t="shared" si="0"/>
        <v>0</v>
      </c>
      <c r="G19" s="1"/>
      <c r="H19" s="2"/>
      <c r="I19" s="3"/>
      <c r="J19" s="4"/>
    </row>
    <row r="20" spans="1:10" x14ac:dyDescent="0.2">
      <c r="B20" s="71" t="s">
        <v>146</v>
      </c>
      <c r="C20" s="29">
        <v>1</v>
      </c>
      <c r="D20" s="23" t="s">
        <v>2</v>
      </c>
      <c r="E20" s="24"/>
      <c r="F20" s="24">
        <f t="shared" si="0"/>
        <v>0</v>
      </c>
      <c r="G20" s="1"/>
      <c r="H20" s="2"/>
      <c r="I20" s="3"/>
      <c r="J20" s="4"/>
    </row>
    <row r="21" spans="1:10" x14ac:dyDescent="0.2">
      <c r="B21" s="14"/>
      <c r="C21" s="29"/>
      <c r="D21" s="23"/>
      <c r="E21" s="24"/>
      <c r="F21" s="24"/>
      <c r="G21" s="1"/>
      <c r="H21" s="2"/>
      <c r="I21" s="3"/>
      <c r="J21" s="4"/>
    </row>
    <row r="22" spans="1:10" x14ac:dyDescent="0.2">
      <c r="B22" s="53" t="str">
        <f>CONCATENATE("SOUS-TOTAL HT  - ARTICLE ",A10)</f>
        <v>SOUS-TOTAL HT  - ARTICLE 1.1</v>
      </c>
      <c r="C22" s="48"/>
      <c r="D22" s="49"/>
      <c r="E22" s="50"/>
      <c r="F22" s="51">
        <f>SUM(F10:F20)</f>
        <v>0</v>
      </c>
      <c r="G22" s="1"/>
      <c r="H22" s="2"/>
      <c r="I22" s="3"/>
      <c r="J22" s="4"/>
    </row>
    <row r="23" spans="1:10" x14ac:dyDescent="0.2">
      <c r="B23" s="14"/>
      <c r="C23" s="29"/>
      <c r="D23" s="23"/>
      <c r="E23" s="24"/>
      <c r="F23" s="24"/>
      <c r="G23" s="1"/>
      <c r="H23" s="2"/>
      <c r="I23" s="3"/>
      <c r="J23" s="4"/>
    </row>
    <row r="24" spans="1:10" x14ac:dyDescent="0.2">
      <c r="A24" s="62" t="s">
        <v>31</v>
      </c>
      <c r="B24" s="16" t="s">
        <v>111</v>
      </c>
      <c r="C24" s="29"/>
      <c r="D24" s="23"/>
      <c r="E24" s="24"/>
      <c r="F24" s="44"/>
      <c r="G24" s="1"/>
      <c r="H24" s="2"/>
      <c r="I24" s="3"/>
      <c r="J24" s="4"/>
    </row>
    <row r="25" spans="1:10" x14ac:dyDescent="0.2">
      <c r="B25" s="14"/>
      <c r="C25" s="29"/>
      <c r="D25" s="23"/>
      <c r="E25" s="24"/>
      <c r="F25" s="24"/>
      <c r="G25" s="1"/>
      <c r="H25" s="2"/>
      <c r="I25" s="3"/>
      <c r="J25" s="4"/>
    </row>
    <row r="26" spans="1:10" x14ac:dyDescent="0.2">
      <c r="B26" s="67" t="s">
        <v>113</v>
      </c>
      <c r="C26" s="29"/>
      <c r="D26" s="23"/>
      <c r="E26" s="24"/>
      <c r="F26" s="24"/>
      <c r="G26" s="1"/>
      <c r="H26" s="2"/>
      <c r="I26" s="3"/>
      <c r="J26" s="4"/>
    </row>
    <row r="27" spans="1:10" ht="25.5" x14ac:dyDescent="0.2">
      <c r="B27" s="14" t="s">
        <v>207</v>
      </c>
      <c r="C27" s="28">
        <v>1</v>
      </c>
      <c r="D27" s="23" t="s">
        <v>2</v>
      </c>
      <c r="E27" s="24"/>
      <c r="F27" s="24">
        <f t="shared" ref="F27:F32" si="1">$C27*E27</f>
        <v>0</v>
      </c>
      <c r="G27" s="1"/>
      <c r="H27" s="2"/>
      <c r="I27" s="3"/>
      <c r="J27" s="4"/>
    </row>
    <row r="28" spans="1:10" ht="25.5" x14ac:dyDescent="0.2">
      <c r="B28" s="14" t="s">
        <v>161</v>
      </c>
      <c r="C28" s="28">
        <v>1</v>
      </c>
      <c r="D28" s="23" t="s">
        <v>2</v>
      </c>
      <c r="E28" s="24"/>
      <c r="F28" s="24">
        <f t="shared" si="1"/>
        <v>0</v>
      </c>
      <c r="G28" s="1"/>
      <c r="H28" s="2"/>
      <c r="I28" s="3"/>
      <c r="J28" s="4"/>
    </row>
    <row r="29" spans="1:10" ht="25.5" x14ac:dyDescent="0.2">
      <c r="B29" s="14" t="s">
        <v>167</v>
      </c>
      <c r="C29" s="28">
        <v>2</v>
      </c>
      <c r="D29" s="23" t="s">
        <v>2</v>
      </c>
      <c r="E29" s="24"/>
      <c r="F29" s="24">
        <f t="shared" si="1"/>
        <v>0</v>
      </c>
      <c r="G29" s="1"/>
      <c r="H29" s="2"/>
      <c r="I29" s="3"/>
      <c r="J29" s="4"/>
    </row>
    <row r="30" spans="1:10" x14ac:dyDescent="0.2">
      <c r="B30" s="14" t="s">
        <v>162</v>
      </c>
      <c r="C30" s="28">
        <v>25</v>
      </c>
      <c r="D30" s="23" t="s">
        <v>3</v>
      </c>
      <c r="E30" s="24"/>
      <c r="F30" s="24">
        <f t="shared" si="1"/>
        <v>0</v>
      </c>
      <c r="G30" s="1"/>
      <c r="H30" s="2"/>
      <c r="I30" s="3"/>
      <c r="J30" s="4"/>
    </row>
    <row r="31" spans="1:10" x14ac:dyDescent="0.2">
      <c r="B31" s="14" t="s">
        <v>75</v>
      </c>
      <c r="C31" s="28">
        <v>1</v>
      </c>
      <c r="D31" s="23" t="s">
        <v>2</v>
      </c>
      <c r="E31" s="24"/>
      <c r="F31" s="24">
        <f t="shared" si="1"/>
        <v>0</v>
      </c>
      <c r="G31" s="1"/>
      <c r="H31" s="2"/>
      <c r="I31" s="3"/>
      <c r="J31" s="4"/>
    </row>
    <row r="32" spans="1:10" x14ac:dyDescent="0.2">
      <c r="B32" s="14" t="s">
        <v>42</v>
      </c>
      <c r="C32" s="28">
        <v>3</v>
      </c>
      <c r="D32" s="23" t="s">
        <v>1</v>
      </c>
      <c r="E32" s="24"/>
      <c r="F32" s="24">
        <f t="shared" si="1"/>
        <v>0</v>
      </c>
      <c r="G32" s="1"/>
      <c r="H32" s="2"/>
      <c r="I32" s="3"/>
      <c r="J32" s="4"/>
    </row>
    <row r="33" spans="1:10" x14ac:dyDescent="0.2">
      <c r="B33" s="5"/>
      <c r="C33" s="29"/>
      <c r="D33" s="29"/>
      <c r="E33" s="29"/>
      <c r="F33" s="29"/>
      <c r="G33" s="1"/>
      <c r="H33" s="2"/>
      <c r="I33" s="3"/>
      <c r="J33" s="4"/>
    </row>
    <row r="34" spans="1:10" x14ac:dyDescent="0.2">
      <c r="B34" s="53" t="str">
        <f>CONCATENATE("SOUS-TOTAL HT  - ARTICLE ",A24)</f>
        <v>SOUS-TOTAL HT  - ARTICLE 1.2</v>
      </c>
      <c r="C34" s="48"/>
      <c r="D34" s="49"/>
      <c r="E34" s="50"/>
      <c r="F34" s="51">
        <f>SUM(F27:F33)</f>
        <v>0</v>
      </c>
      <c r="G34" s="1"/>
      <c r="H34" s="2"/>
      <c r="I34" s="3"/>
      <c r="J34" s="4"/>
    </row>
    <row r="35" spans="1:10" x14ac:dyDescent="0.2">
      <c r="B35" s="5"/>
      <c r="C35" s="29"/>
      <c r="D35" s="29"/>
      <c r="E35" s="29"/>
      <c r="F35" s="29"/>
      <c r="G35" s="1"/>
      <c r="H35" s="2"/>
      <c r="I35" s="3"/>
      <c r="J35" s="4"/>
    </row>
    <row r="36" spans="1:10" x14ac:dyDescent="0.2">
      <c r="A36" s="62" t="s">
        <v>115</v>
      </c>
      <c r="B36" s="16" t="s">
        <v>116</v>
      </c>
      <c r="C36" s="28"/>
      <c r="D36" s="23"/>
      <c r="E36" s="24"/>
      <c r="F36" s="24"/>
      <c r="G36" s="1"/>
      <c r="H36" s="2"/>
      <c r="I36" s="3"/>
      <c r="J36" s="4"/>
    </row>
    <row r="37" spans="1:10" x14ac:dyDescent="0.2">
      <c r="A37" s="62"/>
      <c r="B37" s="16"/>
      <c r="C37" s="28"/>
      <c r="D37" s="23"/>
      <c r="E37" s="24"/>
      <c r="F37" s="24"/>
      <c r="G37" s="1"/>
      <c r="H37" s="2"/>
      <c r="I37" s="3"/>
      <c r="J37" s="4"/>
    </row>
    <row r="38" spans="1:10" x14ac:dyDescent="0.2">
      <c r="A38" s="62"/>
      <c r="B38" s="67" t="s">
        <v>117</v>
      </c>
      <c r="C38" s="28"/>
      <c r="D38" s="23"/>
      <c r="E38" s="24"/>
      <c r="F38" s="24"/>
      <c r="G38" s="1"/>
      <c r="H38" s="2"/>
      <c r="I38" s="3"/>
      <c r="J38" s="4"/>
    </row>
    <row r="39" spans="1:10" x14ac:dyDescent="0.2">
      <c r="A39" s="62"/>
      <c r="B39" s="14" t="s">
        <v>43</v>
      </c>
      <c r="C39" s="28">
        <v>42</v>
      </c>
      <c r="D39" s="23" t="s">
        <v>3</v>
      </c>
      <c r="E39" s="24"/>
      <c r="F39" s="24">
        <f>$C39*E39</f>
        <v>0</v>
      </c>
      <c r="G39" s="1"/>
      <c r="H39" s="2"/>
      <c r="I39" s="3"/>
      <c r="J39" s="4"/>
    </row>
    <row r="40" spans="1:10" x14ac:dyDescent="0.2">
      <c r="A40" s="62"/>
      <c r="B40" s="14" t="s">
        <v>44</v>
      </c>
      <c r="C40" s="28">
        <v>42</v>
      </c>
      <c r="D40" s="23" t="s">
        <v>3</v>
      </c>
      <c r="F40" s="24">
        <f>$C40*E40</f>
        <v>0</v>
      </c>
      <c r="G40" s="1"/>
      <c r="H40" s="2"/>
      <c r="I40" s="3"/>
      <c r="J40" s="4"/>
    </row>
    <row r="41" spans="1:10" x14ac:dyDescent="0.2">
      <c r="A41" s="62"/>
      <c r="B41" s="14" t="s">
        <v>45</v>
      </c>
      <c r="C41" s="28">
        <v>90</v>
      </c>
      <c r="D41" s="23" t="s">
        <v>3</v>
      </c>
      <c r="E41" s="24"/>
      <c r="F41" s="24">
        <f>$C41*E41</f>
        <v>0</v>
      </c>
      <c r="G41" s="1"/>
      <c r="H41" s="2"/>
      <c r="I41" s="3"/>
      <c r="J41" s="4"/>
    </row>
    <row r="42" spans="1:10" x14ac:dyDescent="0.2">
      <c r="A42" s="62"/>
      <c r="B42" s="14" t="s">
        <v>46</v>
      </c>
      <c r="C42" s="28">
        <v>90</v>
      </c>
      <c r="D42" s="23" t="s">
        <v>3</v>
      </c>
      <c r="E42" s="24"/>
      <c r="F42" s="24">
        <f>$C42*E42</f>
        <v>0</v>
      </c>
      <c r="G42" s="1"/>
      <c r="H42" s="2"/>
      <c r="I42" s="3"/>
      <c r="J42" s="4"/>
    </row>
    <row r="43" spans="1:10" x14ac:dyDescent="0.2">
      <c r="A43" s="62"/>
      <c r="B43" s="14" t="s">
        <v>164</v>
      </c>
      <c r="C43" s="28">
        <v>1</v>
      </c>
      <c r="D43" s="23" t="s">
        <v>2</v>
      </c>
      <c r="E43" s="24"/>
      <c r="F43" s="24">
        <f>$C43*E43</f>
        <v>0</v>
      </c>
      <c r="G43" s="1"/>
      <c r="H43" s="2"/>
      <c r="I43" s="3"/>
      <c r="J43" s="4"/>
    </row>
    <row r="44" spans="1:10" x14ac:dyDescent="0.2">
      <c r="A44" s="62"/>
      <c r="B44" s="16"/>
      <c r="C44" s="28"/>
      <c r="D44" s="23"/>
      <c r="E44" s="24"/>
      <c r="F44" s="24"/>
      <c r="G44" s="1"/>
      <c r="H44" s="2"/>
      <c r="I44" s="3"/>
      <c r="J44" s="4"/>
    </row>
    <row r="45" spans="1:10" x14ac:dyDescent="0.2">
      <c r="A45" s="5"/>
      <c r="B45" s="53" t="str">
        <f>CONCATENATE("SOUS-TOTAL HT  - ARTICLE ",A36)</f>
        <v>SOUS-TOTAL HT  - ARTICLE 1.3</v>
      </c>
      <c r="C45" s="81"/>
      <c r="D45" s="82"/>
      <c r="E45" s="83"/>
      <c r="F45" s="120">
        <f>SUM(F38:F44)</f>
        <v>0</v>
      </c>
      <c r="G45" s="1"/>
      <c r="H45" s="2"/>
      <c r="I45" s="3"/>
      <c r="J45" s="4"/>
    </row>
    <row r="46" spans="1:10" x14ac:dyDescent="0.2">
      <c r="B46" s="5"/>
      <c r="C46" s="73"/>
      <c r="D46" s="73"/>
      <c r="E46" s="73"/>
      <c r="F46" s="5"/>
      <c r="G46" s="1"/>
      <c r="H46" s="2"/>
      <c r="I46" s="3"/>
      <c r="J46" s="4"/>
    </row>
    <row r="47" spans="1:10" x14ac:dyDescent="0.2">
      <c r="A47" s="62" t="s">
        <v>110</v>
      </c>
      <c r="B47" s="16" t="s">
        <v>109</v>
      </c>
      <c r="C47" s="73"/>
      <c r="D47" s="76"/>
      <c r="E47" s="80"/>
      <c r="F47" s="96">
        <f>$C47*E47</f>
        <v>0</v>
      </c>
      <c r="G47" s="1"/>
      <c r="H47" s="2"/>
      <c r="I47" s="3"/>
      <c r="J47" s="4"/>
    </row>
    <row r="48" spans="1:10" x14ac:dyDescent="0.2">
      <c r="B48" s="13"/>
      <c r="C48" s="73"/>
      <c r="D48" s="76"/>
      <c r="E48" s="80"/>
      <c r="F48" s="96">
        <f>$C48*E48</f>
        <v>0</v>
      </c>
      <c r="G48" s="66"/>
      <c r="H48" s="2"/>
      <c r="I48" s="3"/>
      <c r="J48" s="4"/>
    </row>
    <row r="49" spans="1:10" ht="38.25" x14ac:dyDescent="0.2">
      <c r="B49" s="71" t="s">
        <v>54</v>
      </c>
      <c r="C49" s="77">
        <v>11</v>
      </c>
      <c r="D49" s="68" t="s">
        <v>51</v>
      </c>
      <c r="E49" s="69"/>
      <c r="F49" s="24">
        <f>$C49*E49</f>
        <v>0</v>
      </c>
      <c r="G49" s="79"/>
      <c r="H49" s="2"/>
      <c r="I49" s="3"/>
      <c r="J49" s="4"/>
    </row>
    <row r="50" spans="1:10" x14ac:dyDescent="0.2">
      <c r="B50" s="72" t="s">
        <v>55</v>
      </c>
      <c r="C50" s="77"/>
      <c r="D50" s="68" t="s">
        <v>52</v>
      </c>
      <c r="E50" s="113"/>
      <c r="F50" s="80">
        <f>C50*E50</f>
        <v>0</v>
      </c>
      <c r="G50" s="79"/>
      <c r="H50" s="2"/>
      <c r="I50" s="3"/>
      <c r="J50" s="4"/>
    </row>
    <row r="51" spans="1:10" x14ac:dyDescent="0.2">
      <c r="B51" s="5"/>
      <c r="C51" s="77"/>
      <c r="D51" s="68"/>
      <c r="E51" s="113"/>
      <c r="F51" s="80">
        <f>$C51*E51</f>
        <v>0</v>
      </c>
      <c r="G51" s="79"/>
      <c r="H51" s="2"/>
      <c r="I51" s="3"/>
      <c r="J51" s="4"/>
    </row>
    <row r="52" spans="1:10" x14ac:dyDescent="0.2">
      <c r="B52" s="72" t="s">
        <v>53</v>
      </c>
      <c r="C52" s="77">
        <v>11</v>
      </c>
      <c r="D52" s="68" t="s">
        <v>1</v>
      </c>
      <c r="E52" s="112"/>
      <c r="F52" s="80">
        <f>$C52*E52</f>
        <v>0</v>
      </c>
      <c r="G52" s="79"/>
      <c r="H52" s="2"/>
      <c r="I52" s="3"/>
      <c r="J52" s="4"/>
    </row>
    <row r="53" spans="1:10" x14ac:dyDescent="0.2">
      <c r="B53" s="5"/>
      <c r="C53" s="78"/>
      <c r="D53" s="73"/>
      <c r="E53" s="113"/>
      <c r="F53" s="80">
        <f>$C53*E53</f>
        <v>0</v>
      </c>
      <c r="G53" s="66"/>
      <c r="H53" s="2"/>
      <c r="I53" s="3"/>
      <c r="J53" s="4"/>
    </row>
    <row r="54" spans="1:10" x14ac:dyDescent="0.2">
      <c r="B54" s="72" t="s">
        <v>84</v>
      </c>
      <c r="C54" s="77">
        <v>4</v>
      </c>
      <c r="D54" s="68" t="s">
        <v>1</v>
      </c>
      <c r="E54" s="112"/>
      <c r="F54" s="80">
        <f>$C54*E54</f>
        <v>0</v>
      </c>
      <c r="G54" s="66"/>
      <c r="H54" s="2"/>
      <c r="I54" s="3"/>
      <c r="J54" s="4"/>
    </row>
    <row r="55" spans="1:10" x14ac:dyDescent="0.2">
      <c r="B55" s="72"/>
      <c r="C55" s="77"/>
      <c r="D55" s="68"/>
      <c r="E55" s="114"/>
      <c r="F55" s="80"/>
      <c r="G55" s="66"/>
      <c r="H55" s="2"/>
      <c r="I55" s="3"/>
      <c r="J55" s="4"/>
    </row>
    <row r="56" spans="1:10" x14ac:dyDescent="0.2">
      <c r="B56" s="72" t="s">
        <v>85</v>
      </c>
      <c r="C56" s="77">
        <v>7</v>
      </c>
      <c r="D56" s="68" t="s">
        <v>1</v>
      </c>
      <c r="E56" s="112"/>
      <c r="F56" s="80">
        <f>$C56*E56</f>
        <v>0</v>
      </c>
      <c r="G56" s="88"/>
      <c r="H56" s="2"/>
      <c r="I56" s="3"/>
      <c r="J56" s="4"/>
    </row>
    <row r="57" spans="1:10" x14ac:dyDescent="0.2">
      <c r="B57" s="95"/>
      <c r="C57" s="93"/>
      <c r="D57" s="90"/>
      <c r="E57" s="91"/>
      <c r="F57" s="80"/>
      <c r="G57" s="66"/>
      <c r="H57" s="2"/>
      <c r="I57" s="3"/>
      <c r="J57" s="4"/>
    </row>
    <row r="58" spans="1:10" x14ac:dyDescent="0.2">
      <c r="B58" s="53" t="str">
        <f>CONCATENATE("SOUS-TOTAL HT  - ARTICLE ",A47)</f>
        <v>SOUS-TOTAL HT  - ARTICLE 1.4</v>
      </c>
      <c r="C58" s="81"/>
      <c r="D58" s="82"/>
      <c r="E58" s="83"/>
      <c r="F58" s="84">
        <f>SUM(F48:F57)</f>
        <v>0</v>
      </c>
      <c r="G58" s="89"/>
      <c r="H58" s="2"/>
      <c r="I58" s="3"/>
      <c r="J58" s="4"/>
    </row>
    <row r="59" spans="1:10" x14ac:dyDescent="0.2">
      <c r="B59" s="70"/>
      <c r="C59" s="74"/>
      <c r="D59" s="75"/>
      <c r="E59" s="85"/>
      <c r="F59" s="85"/>
      <c r="G59" s="89"/>
      <c r="H59" s="2"/>
      <c r="I59" s="3"/>
      <c r="J59" s="4"/>
    </row>
    <row r="60" spans="1:10" x14ac:dyDescent="0.2">
      <c r="A60" s="116" t="s">
        <v>32</v>
      </c>
      <c r="B60" s="16" t="s">
        <v>97</v>
      </c>
      <c r="C60" s="29"/>
      <c r="D60" s="23"/>
      <c r="E60" s="24"/>
      <c r="F60" s="24">
        <f>$C60*E60</f>
        <v>0</v>
      </c>
      <c r="G60" s="89"/>
      <c r="H60" s="2"/>
      <c r="I60" s="3"/>
      <c r="J60" s="4"/>
    </row>
    <row r="61" spans="1:10" x14ac:dyDescent="0.2">
      <c r="A61" s="33"/>
      <c r="C61" s="29"/>
      <c r="D61" s="23"/>
      <c r="E61" s="24"/>
      <c r="F61" s="24">
        <f>$C61*E61</f>
        <v>0</v>
      </c>
      <c r="G61" s="1"/>
      <c r="H61" s="2"/>
      <c r="I61" s="3"/>
      <c r="J61" s="4"/>
    </row>
    <row r="62" spans="1:10" ht="12.75" customHeight="1" x14ac:dyDescent="0.2">
      <c r="A62" s="33"/>
      <c r="B62" s="6" t="s">
        <v>18</v>
      </c>
      <c r="C62" s="29"/>
      <c r="D62" s="23"/>
      <c r="E62" s="24"/>
      <c r="F62" s="24"/>
      <c r="G62" s="1"/>
      <c r="H62" s="2"/>
      <c r="I62" s="3"/>
      <c r="J62" s="4"/>
    </row>
    <row r="63" spans="1:10" x14ac:dyDescent="0.2">
      <c r="A63" s="33"/>
      <c r="B63" s="115" t="s">
        <v>86</v>
      </c>
      <c r="C63" s="29"/>
      <c r="D63" s="23"/>
      <c r="E63" s="24"/>
      <c r="F63" s="24"/>
      <c r="G63" s="1"/>
      <c r="H63" s="2"/>
      <c r="I63" s="3"/>
      <c r="J63" s="4"/>
    </row>
    <row r="64" spans="1:10" s="38" customFormat="1" x14ac:dyDescent="0.2">
      <c r="A64" s="33"/>
      <c r="B64" s="14" t="s">
        <v>173</v>
      </c>
      <c r="C64" s="29">
        <v>11</v>
      </c>
      <c r="D64" s="23" t="s">
        <v>1</v>
      </c>
      <c r="E64" s="24"/>
      <c r="F64" s="24">
        <f t="shared" ref="F64:F71" si="2">$C64*E64</f>
        <v>0</v>
      </c>
      <c r="G64" s="37"/>
    </row>
    <row r="65" spans="1:10" s="38" customFormat="1" x14ac:dyDescent="0.2">
      <c r="A65" s="33"/>
      <c r="B65" s="14" t="s">
        <v>88</v>
      </c>
      <c r="C65" s="29">
        <v>38</v>
      </c>
      <c r="D65" s="23" t="s">
        <v>1</v>
      </c>
      <c r="E65" s="24"/>
      <c r="F65" s="24">
        <f t="shared" si="2"/>
        <v>0</v>
      </c>
      <c r="G65" s="37"/>
    </row>
    <row r="66" spans="1:10" x14ac:dyDescent="0.2">
      <c r="A66" s="33"/>
      <c r="B66" s="14" t="s">
        <v>144</v>
      </c>
      <c r="C66" s="29">
        <v>11</v>
      </c>
      <c r="D66" s="23" t="s">
        <v>1</v>
      </c>
      <c r="E66" s="24"/>
      <c r="F66" s="24">
        <f t="shared" si="2"/>
        <v>0</v>
      </c>
      <c r="G66" s="1"/>
      <c r="H66" s="2"/>
      <c r="I66" s="3"/>
      <c r="J66" s="4"/>
    </row>
    <row r="67" spans="1:10" x14ac:dyDescent="0.2">
      <c r="A67" s="33"/>
      <c r="B67" s="14" t="s">
        <v>89</v>
      </c>
      <c r="C67" s="29">
        <v>50</v>
      </c>
      <c r="D67" s="23" t="s">
        <v>1</v>
      </c>
      <c r="E67" s="24"/>
      <c r="F67" s="24">
        <f t="shared" si="2"/>
        <v>0</v>
      </c>
      <c r="G67" s="1"/>
      <c r="H67" s="2"/>
      <c r="I67" s="3"/>
      <c r="J67" s="4"/>
    </row>
    <row r="68" spans="1:10" x14ac:dyDescent="0.2">
      <c r="A68" s="33"/>
      <c r="B68" s="14" t="s">
        <v>143</v>
      </c>
      <c r="C68" s="29">
        <v>30</v>
      </c>
      <c r="D68" s="23" t="s">
        <v>1</v>
      </c>
      <c r="E68" s="24"/>
      <c r="F68" s="24">
        <f t="shared" si="2"/>
        <v>0</v>
      </c>
      <c r="G68" s="1"/>
      <c r="H68" s="2"/>
      <c r="I68" s="3"/>
      <c r="J68" s="4"/>
    </row>
    <row r="69" spans="1:10" x14ac:dyDescent="0.2">
      <c r="A69" s="33"/>
      <c r="B69" s="14" t="s">
        <v>19</v>
      </c>
      <c r="C69" s="29">
        <v>289</v>
      </c>
      <c r="D69" s="23" t="s">
        <v>1</v>
      </c>
      <c r="E69" s="24"/>
      <c r="F69" s="24">
        <f t="shared" si="2"/>
        <v>0</v>
      </c>
      <c r="G69" s="1"/>
      <c r="H69" s="2"/>
      <c r="I69" s="3"/>
      <c r="J69" s="4"/>
    </row>
    <row r="70" spans="1:10" x14ac:dyDescent="0.2">
      <c r="A70" s="33"/>
      <c r="B70" s="14" t="s">
        <v>91</v>
      </c>
      <c r="C70" s="73">
        <v>33</v>
      </c>
      <c r="D70" s="76" t="s">
        <v>1</v>
      </c>
      <c r="E70" s="80"/>
      <c r="F70" s="80">
        <f t="shared" si="2"/>
        <v>0</v>
      </c>
      <c r="G70" s="1"/>
      <c r="H70" s="2"/>
      <c r="I70" s="3"/>
      <c r="J70" s="4"/>
    </row>
    <row r="71" spans="1:10" ht="12.75" customHeight="1" x14ac:dyDescent="0.2">
      <c r="A71" s="33"/>
      <c r="B71" s="14" t="s">
        <v>90</v>
      </c>
      <c r="C71" s="73">
        <v>11</v>
      </c>
      <c r="D71" s="76" t="s">
        <v>1</v>
      </c>
      <c r="E71" s="80"/>
      <c r="F71" s="80">
        <f t="shared" si="2"/>
        <v>0</v>
      </c>
      <c r="G71" s="1"/>
      <c r="H71" s="2"/>
      <c r="I71" s="3"/>
      <c r="J71" s="4"/>
    </row>
    <row r="72" spans="1:10" x14ac:dyDescent="0.2">
      <c r="A72" s="33"/>
      <c r="B72" s="5"/>
      <c r="C72" s="73"/>
      <c r="D72" s="73"/>
      <c r="E72" s="73"/>
      <c r="F72" s="73"/>
      <c r="G72" s="1"/>
      <c r="H72" s="2"/>
      <c r="I72" s="3"/>
      <c r="J72" s="4"/>
    </row>
    <row r="73" spans="1:10" x14ac:dyDescent="0.2">
      <c r="A73" s="33"/>
      <c r="B73" s="115" t="s">
        <v>92</v>
      </c>
      <c r="C73" s="73"/>
      <c r="D73" s="76"/>
      <c r="E73" s="80"/>
      <c r="F73" s="80"/>
      <c r="G73" s="1"/>
      <c r="H73" s="1"/>
      <c r="I73" s="3"/>
      <c r="J73" s="4"/>
    </row>
    <row r="74" spans="1:10" x14ac:dyDescent="0.2">
      <c r="A74" s="33"/>
      <c r="B74" s="14" t="s">
        <v>101</v>
      </c>
      <c r="C74" s="73">
        <v>11</v>
      </c>
      <c r="D74" s="76" t="s">
        <v>1</v>
      </c>
      <c r="E74" s="80"/>
      <c r="F74" s="80">
        <f>$C74*E74</f>
        <v>0</v>
      </c>
      <c r="G74" s="1"/>
      <c r="H74" s="1"/>
      <c r="I74" s="3"/>
      <c r="J74" s="4"/>
    </row>
    <row r="75" spans="1:10" x14ac:dyDescent="0.2">
      <c r="A75" s="33"/>
      <c r="B75" s="14"/>
      <c r="C75" s="29"/>
      <c r="D75" s="23"/>
      <c r="E75" s="24"/>
      <c r="F75" s="24"/>
      <c r="G75" s="1"/>
      <c r="H75" s="1"/>
      <c r="I75" s="3"/>
      <c r="J75" s="4"/>
    </row>
    <row r="76" spans="1:10" x14ac:dyDescent="0.2">
      <c r="A76" s="33"/>
      <c r="B76" s="14" t="s">
        <v>208</v>
      </c>
      <c r="C76" s="29">
        <v>11</v>
      </c>
      <c r="D76" s="23" t="s">
        <v>1</v>
      </c>
      <c r="E76" s="24"/>
      <c r="F76" s="24">
        <f>$C76*E76</f>
        <v>0</v>
      </c>
      <c r="G76" s="1"/>
      <c r="H76" s="1"/>
      <c r="I76" s="3"/>
      <c r="J76" s="4"/>
    </row>
    <row r="77" spans="1:10" x14ac:dyDescent="0.2">
      <c r="A77" s="33"/>
      <c r="B77" s="14" t="s">
        <v>94</v>
      </c>
      <c r="C77" s="29">
        <v>11</v>
      </c>
      <c r="D77" s="23" t="s">
        <v>1</v>
      </c>
      <c r="E77" s="24"/>
      <c r="F77" s="24">
        <f>$C77*E77</f>
        <v>0</v>
      </c>
      <c r="G77" s="1"/>
      <c r="H77" s="1"/>
      <c r="I77" s="3"/>
      <c r="J77" s="4"/>
    </row>
    <row r="78" spans="1:10" x14ac:dyDescent="0.2">
      <c r="A78" s="33"/>
      <c r="B78" s="14" t="s">
        <v>145</v>
      </c>
      <c r="C78" s="29">
        <v>11</v>
      </c>
      <c r="D78" s="23" t="s">
        <v>1</v>
      </c>
      <c r="E78" s="24"/>
      <c r="F78" s="24">
        <f>$C78*E78</f>
        <v>0</v>
      </c>
      <c r="G78" s="1"/>
      <c r="H78" s="1"/>
      <c r="I78" s="3"/>
      <c r="J78" s="4"/>
    </row>
    <row r="79" spans="1:10" x14ac:dyDescent="0.2">
      <c r="A79" s="33"/>
      <c r="B79" s="14" t="s">
        <v>93</v>
      </c>
      <c r="C79" s="29">
        <v>44</v>
      </c>
      <c r="D79" s="23" t="s">
        <v>1</v>
      </c>
      <c r="E79" s="24"/>
      <c r="F79" s="24">
        <f>$C79*E79</f>
        <v>0</v>
      </c>
      <c r="G79" s="1"/>
      <c r="H79" s="1"/>
      <c r="I79" s="3"/>
      <c r="J79" s="4"/>
    </row>
    <row r="80" spans="1:10" x14ac:dyDescent="0.2">
      <c r="A80" s="33"/>
      <c r="B80" s="14"/>
      <c r="C80" s="29"/>
      <c r="D80" s="23"/>
      <c r="E80" s="24"/>
      <c r="F80" s="24"/>
      <c r="G80" s="1"/>
      <c r="H80" s="3"/>
      <c r="I80" s="4"/>
    </row>
    <row r="81" spans="1:10" ht="38.25" x14ac:dyDescent="0.2">
      <c r="A81" s="33"/>
      <c r="B81" s="6" t="s">
        <v>18</v>
      </c>
      <c r="C81" s="29"/>
      <c r="D81" s="23"/>
      <c r="E81" s="24"/>
      <c r="F81" s="24"/>
      <c r="G81" s="1"/>
      <c r="H81" s="1"/>
      <c r="I81" s="3"/>
      <c r="J81" s="4"/>
    </row>
    <row r="82" spans="1:10" x14ac:dyDescent="0.2">
      <c r="A82" s="33"/>
      <c r="B82" s="14" t="s">
        <v>195</v>
      </c>
      <c r="C82" s="29">
        <v>11</v>
      </c>
      <c r="D82" s="23" t="s">
        <v>1</v>
      </c>
      <c r="E82" s="24"/>
      <c r="F82" s="24">
        <f>$C82*E82</f>
        <v>0</v>
      </c>
      <c r="G82" s="1"/>
      <c r="H82" s="1"/>
      <c r="I82" s="3"/>
      <c r="J82" s="4"/>
    </row>
    <row r="83" spans="1:10" x14ac:dyDescent="0.2">
      <c r="A83" s="33"/>
      <c r="B83" s="14" t="s">
        <v>196</v>
      </c>
      <c r="C83" s="29">
        <v>11</v>
      </c>
      <c r="D83" s="23" t="s">
        <v>1</v>
      </c>
      <c r="E83" s="24"/>
      <c r="F83" s="24">
        <f>$C83*E83</f>
        <v>0</v>
      </c>
      <c r="G83" s="1"/>
      <c r="H83" s="1"/>
      <c r="I83" s="3"/>
      <c r="J83" s="4"/>
    </row>
    <row r="84" spans="1:10" x14ac:dyDescent="0.2">
      <c r="A84" s="33"/>
      <c r="B84" s="14" t="s">
        <v>95</v>
      </c>
      <c r="C84" s="29">
        <v>100</v>
      </c>
      <c r="D84" s="23" t="s">
        <v>1</v>
      </c>
      <c r="E84" s="24"/>
      <c r="F84" s="24">
        <f>$C84*E84</f>
        <v>0</v>
      </c>
      <c r="G84" s="1"/>
      <c r="H84" s="1"/>
      <c r="I84" s="3"/>
      <c r="J84" s="4"/>
    </row>
    <row r="85" spans="1:10" x14ac:dyDescent="0.2">
      <c r="A85" s="33"/>
      <c r="B85" s="14"/>
      <c r="C85" s="29"/>
      <c r="D85" s="23"/>
      <c r="E85" s="24"/>
      <c r="F85" s="24"/>
      <c r="G85" s="1"/>
      <c r="H85" s="1"/>
      <c r="I85" s="3"/>
      <c r="J85" s="4"/>
    </row>
    <row r="86" spans="1:10" ht="25.5" x14ac:dyDescent="0.2">
      <c r="A86" s="5"/>
      <c r="B86" s="6" t="s">
        <v>96</v>
      </c>
      <c r="C86" s="29">
        <v>11</v>
      </c>
      <c r="D86" s="23" t="s">
        <v>2</v>
      </c>
      <c r="E86" s="24"/>
      <c r="F86" s="24">
        <f>$C86*E86</f>
        <v>0</v>
      </c>
      <c r="G86" s="1"/>
      <c r="H86" s="1"/>
      <c r="I86" s="3"/>
      <c r="J86" s="4"/>
    </row>
    <row r="87" spans="1:10" x14ac:dyDescent="0.2">
      <c r="A87" s="5"/>
      <c r="C87" s="29"/>
      <c r="D87" s="23"/>
      <c r="E87" s="24"/>
      <c r="F87" s="24"/>
      <c r="G87" s="1"/>
      <c r="H87" s="1"/>
      <c r="I87" s="3"/>
      <c r="J87" s="4"/>
    </row>
    <row r="88" spans="1:10" ht="25.5" x14ac:dyDescent="0.2">
      <c r="A88" s="33"/>
      <c r="B88" s="6" t="s">
        <v>98</v>
      </c>
      <c r="C88" s="29">
        <v>11</v>
      </c>
      <c r="D88" s="23" t="s">
        <v>2</v>
      </c>
      <c r="E88" s="24"/>
      <c r="F88" s="24">
        <f>$C88*E88</f>
        <v>0</v>
      </c>
      <c r="G88" s="1"/>
      <c r="H88" s="1"/>
      <c r="I88" s="3"/>
      <c r="J88" s="4"/>
    </row>
    <row r="89" spans="1:10" x14ac:dyDescent="0.2">
      <c r="A89" s="33"/>
      <c r="C89" s="29"/>
      <c r="D89" s="23"/>
      <c r="E89" s="24"/>
      <c r="F89" s="24"/>
      <c r="G89" s="1"/>
      <c r="H89" s="1"/>
      <c r="I89" s="3"/>
      <c r="J89" s="4"/>
    </row>
    <row r="90" spans="1:10" x14ac:dyDescent="0.2">
      <c r="A90" s="33"/>
      <c r="B90" s="6" t="s">
        <v>99</v>
      </c>
      <c r="C90" s="29">
        <v>11</v>
      </c>
      <c r="D90" s="23" t="s">
        <v>2</v>
      </c>
      <c r="E90" s="24"/>
      <c r="F90" s="24">
        <f>$C90*E90</f>
        <v>0</v>
      </c>
      <c r="G90" s="1"/>
      <c r="H90" s="1"/>
      <c r="I90" s="3"/>
      <c r="J90" s="4"/>
    </row>
    <row r="91" spans="1:10" x14ac:dyDescent="0.2">
      <c r="A91" s="33"/>
      <c r="C91" s="29"/>
      <c r="D91" s="23"/>
      <c r="E91" s="24"/>
      <c r="F91" s="24"/>
      <c r="G91" s="1"/>
      <c r="H91" s="1"/>
      <c r="I91" s="3"/>
      <c r="J91" s="4"/>
    </row>
    <row r="92" spans="1:10" x14ac:dyDescent="0.2">
      <c r="A92" s="33"/>
      <c r="B92" s="6" t="s">
        <v>199</v>
      </c>
      <c r="C92" s="29">
        <v>7</v>
      </c>
      <c r="D92" s="23" t="s">
        <v>2</v>
      </c>
      <c r="E92" s="24"/>
      <c r="F92" s="24">
        <f>$C92*E92</f>
        <v>0</v>
      </c>
      <c r="G92" s="1"/>
      <c r="H92" s="1"/>
      <c r="I92" s="3"/>
      <c r="J92" s="4"/>
    </row>
    <row r="93" spans="1:10" x14ac:dyDescent="0.2">
      <c r="A93" s="33"/>
      <c r="C93" s="29"/>
      <c r="D93" s="23"/>
      <c r="E93" s="24"/>
      <c r="F93" s="24"/>
      <c r="G93" s="1"/>
      <c r="H93" s="1"/>
      <c r="I93" s="3"/>
      <c r="J93" s="4"/>
    </row>
    <row r="94" spans="1:10" x14ac:dyDescent="0.2">
      <c r="A94" s="33"/>
      <c r="B94" s="53" t="str">
        <f>CONCATENATE("SOUS-TOTAL HT  - ARTICLE ",A60)</f>
        <v>SOUS-TOTAL HT  - ARTICLE 1.5</v>
      </c>
      <c r="C94" s="48"/>
      <c r="D94" s="49"/>
      <c r="E94" s="50"/>
      <c r="F94" s="51">
        <f>SUM(F60:F93)</f>
        <v>0</v>
      </c>
      <c r="G94" s="1"/>
      <c r="H94" s="1"/>
      <c r="I94" s="3"/>
      <c r="J94" s="4"/>
    </row>
    <row r="95" spans="1:10" x14ac:dyDescent="0.2">
      <c r="A95" s="33"/>
      <c r="B95" s="65"/>
      <c r="C95" s="29"/>
      <c r="D95" s="23"/>
      <c r="E95" s="24"/>
      <c r="F95" s="43"/>
      <c r="G95" s="1"/>
      <c r="H95" s="1"/>
      <c r="I95" s="3"/>
      <c r="J95" s="4"/>
    </row>
    <row r="96" spans="1:10" x14ac:dyDescent="0.2">
      <c r="A96" s="116" t="s">
        <v>35</v>
      </c>
      <c r="B96" s="16" t="s">
        <v>100</v>
      </c>
      <c r="C96" s="29"/>
      <c r="D96" s="23"/>
      <c r="E96" s="24"/>
      <c r="F96" s="24">
        <f>$C96*E96</f>
        <v>0</v>
      </c>
      <c r="G96" s="1"/>
      <c r="H96" s="2"/>
      <c r="I96" s="3"/>
      <c r="J96" s="4"/>
    </row>
    <row r="97" spans="1:10" x14ac:dyDescent="0.2">
      <c r="A97" s="116"/>
      <c r="B97" s="16"/>
      <c r="C97" s="29"/>
      <c r="D97" s="23"/>
      <c r="E97" s="24"/>
      <c r="F97" s="24"/>
      <c r="G97" s="1"/>
      <c r="H97" s="2"/>
      <c r="I97" s="3"/>
      <c r="J97" s="4"/>
    </row>
    <row r="98" spans="1:10" x14ac:dyDescent="0.2">
      <c r="A98" s="116"/>
      <c r="B98" s="94" t="s">
        <v>57</v>
      </c>
      <c r="C98" s="92">
        <v>1</v>
      </c>
      <c r="D98" s="90" t="s">
        <v>1</v>
      </c>
      <c r="E98" s="91"/>
      <c r="F98" s="80">
        <f>$C98*E98</f>
        <v>0</v>
      </c>
      <c r="G98" s="1"/>
      <c r="H98" s="2"/>
      <c r="I98" s="3"/>
      <c r="J98" s="4"/>
    </row>
    <row r="99" spans="1:10" x14ac:dyDescent="0.2">
      <c r="A99" s="116"/>
      <c r="B99" s="94"/>
      <c r="C99" s="92"/>
      <c r="D99" s="90"/>
      <c r="E99" s="91"/>
      <c r="F99" s="80">
        <f>$C99*E99</f>
        <v>0</v>
      </c>
      <c r="G99" s="1"/>
      <c r="H99" s="2"/>
      <c r="I99" s="3"/>
      <c r="J99" s="4"/>
    </row>
    <row r="100" spans="1:10" x14ac:dyDescent="0.2">
      <c r="A100" s="116"/>
      <c r="B100" s="94" t="s">
        <v>58</v>
      </c>
      <c r="C100" s="92">
        <v>1</v>
      </c>
      <c r="D100" s="90" t="s">
        <v>1</v>
      </c>
      <c r="E100" s="91"/>
      <c r="F100" s="80">
        <f>$C100*E100</f>
        <v>0</v>
      </c>
      <c r="G100" s="1"/>
      <c r="H100" s="2"/>
      <c r="I100" s="3"/>
      <c r="J100" s="4"/>
    </row>
    <row r="101" spans="1:10" x14ac:dyDescent="0.2">
      <c r="A101" s="116"/>
      <c r="B101" s="117"/>
      <c r="C101" s="92"/>
      <c r="D101" s="90"/>
      <c r="E101" s="91"/>
      <c r="F101" s="80">
        <f>$C101*E101</f>
        <v>0</v>
      </c>
      <c r="G101" s="1"/>
      <c r="H101" s="2"/>
      <c r="I101" s="3"/>
      <c r="J101" s="4"/>
    </row>
    <row r="102" spans="1:10" x14ac:dyDescent="0.2">
      <c r="A102" s="116"/>
      <c r="B102" s="95" t="s">
        <v>59</v>
      </c>
      <c r="C102" s="93">
        <v>1</v>
      </c>
      <c r="D102" s="90" t="s">
        <v>1</v>
      </c>
      <c r="E102" s="91"/>
      <c r="F102" s="80">
        <f>$C102*E102</f>
        <v>0</v>
      </c>
      <c r="G102" s="1"/>
      <c r="H102" s="2"/>
      <c r="I102" s="3"/>
      <c r="J102" s="4"/>
    </row>
    <row r="103" spans="1:10" x14ac:dyDescent="0.2">
      <c r="A103" s="33"/>
      <c r="B103" s="14"/>
      <c r="C103" s="92"/>
      <c r="D103" s="90"/>
      <c r="E103" s="91"/>
      <c r="F103" s="80"/>
      <c r="G103" s="1"/>
      <c r="H103" s="2"/>
      <c r="I103" s="3"/>
      <c r="J103" s="4"/>
    </row>
    <row r="104" spans="1:10" ht="27" customHeight="1" x14ac:dyDescent="0.2">
      <c r="A104" s="33"/>
      <c r="B104" s="6" t="s">
        <v>18</v>
      </c>
      <c r="C104" s="29"/>
      <c r="D104" s="23"/>
      <c r="E104" s="24"/>
      <c r="F104" s="24">
        <f>$C104*E104</f>
        <v>0</v>
      </c>
      <c r="G104" s="1"/>
      <c r="H104" s="2"/>
      <c r="I104" s="3"/>
      <c r="J104" s="4"/>
    </row>
    <row r="105" spans="1:10" x14ac:dyDescent="0.2">
      <c r="A105" s="33"/>
      <c r="C105" s="29"/>
      <c r="D105" s="23"/>
      <c r="E105" s="24"/>
      <c r="F105" s="24"/>
      <c r="G105" s="1"/>
      <c r="H105" s="2"/>
      <c r="I105" s="3"/>
      <c r="J105" s="4"/>
    </row>
    <row r="106" spans="1:10" x14ac:dyDescent="0.2">
      <c r="A106" s="33"/>
      <c r="B106" s="115" t="s">
        <v>92</v>
      </c>
      <c r="C106" s="73"/>
      <c r="D106" s="76"/>
      <c r="E106" s="80"/>
      <c r="F106" s="80"/>
      <c r="G106" s="1"/>
      <c r="H106" s="2"/>
      <c r="I106" s="3"/>
      <c r="J106" s="4"/>
    </row>
    <row r="107" spans="1:10" x14ac:dyDescent="0.2">
      <c r="A107" s="33"/>
      <c r="B107" s="14" t="s">
        <v>87</v>
      </c>
      <c r="C107" s="29">
        <v>1</v>
      </c>
      <c r="D107" s="23" t="s">
        <v>1</v>
      </c>
      <c r="E107" s="24"/>
      <c r="F107" s="24">
        <f t="shared" ref="F107" si="3">$C107*E107</f>
        <v>0</v>
      </c>
      <c r="G107" s="1"/>
      <c r="H107" s="2"/>
      <c r="I107" s="3"/>
      <c r="J107" s="4"/>
    </row>
    <row r="108" spans="1:10" x14ac:dyDescent="0.2">
      <c r="A108" s="33"/>
      <c r="B108" s="193" t="s">
        <v>101</v>
      </c>
      <c r="C108" s="29">
        <v>4</v>
      </c>
      <c r="D108" s="23" t="s">
        <v>1</v>
      </c>
      <c r="E108" s="24"/>
      <c r="F108" s="24">
        <f t="shared" ref="F108:F117" si="4">$C108*E108</f>
        <v>0</v>
      </c>
      <c r="G108" s="1"/>
      <c r="H108" s="2"/>
      <c r="I108" s="3"/>
      <c r="J108" s="4"/>
    </row>
    <row r="109" spans="1:10" x14ac:dyDescent="0.2">
      <c r="A109" s="33"/>
      <c r="B109" s="193"/>
      <c r="C109" s="29"/>
      <c r="D109" s="23"/>
      <c r="E109" s="24"/>
      <c r="F109" s="24"/>
      <c r="G109" s="1"/>
      <c r="H109" s="2"/>
      <c r="I109" s="3"/>
      <c r="J109" s="4"/>
    </row>
    <row r="110" spans="1:10" x14ac:dyDescent="0.2">
      <c r="A110" s="33"/>
      <c r="B110" s="115" t="s">
        <v>102</v>
      </c>
      <c r="C110" s="29"/>
      <c r="D110" s="23"/>
      <c r="E110" s="24"/>
      <c r="F110" s="24">
        <f t="shared" si="4"/>
        <v>0</v>
      </c>
      <c r="G110" s="1"/>
      <c r="H110" s="2"/>
      <c r="I110" s="3"/>
      <c r="J110" s="4"/>
    </row>
    <row r="111" spans="1:10" x14ac:dyDescent="0.2">
      <c r="A111" s="33"/>
      <c r="B111" s="14" t="s">
        <v>103</v>
      </c>
      <c r="C111" s="29">
        <v>7</v>
      </c>
      <c r="D111" s="23" t="s">
        <v>1</v>
      </c>
      <c r="E111" s="24"/>
      <c r="F111" s="24">
        <f t="shared" si="4"/>
        <v>0</v>
      </c>
      <c r="G111" s="1"/>
      <c r="H111" s="2"/>
      <c r="I111" s="3"/>
      <c r="J111" s="4"/>
    </row>
    <row r="112" spans="1:10" x14ac:dyDescent="0.2">
      <c r="A112" s="33"/>
      <c r="C112" s="29"/>
      <c r="D112" s="23"/>
      <c r="E112" s="24"/>
      <c r="F112" s="24">
        <f t="shared" si="4"/>
        <v>0</v>
      </c>
      <c r="G112" s="1"/>
      <c r="H112" s="2"/>
      <c r="I112" s="3"/>
      <c r="J112" s="4"/>
    </row>
    <row r="113" spans="1:10" ht="38.25" x14ac:dyDescent="0.2">
      <c r="A113" s="33"/>
      <c r="B113" s="6" t="s">
        <v>18</v>
      </c>
      <c r="C113" s="73"/>
      <c r="D113" s="76"/>
      <c r="E113" s="24"/>
      <c r="F113" s="80">
        <f t="shared" si="4"/>
        <v>0</v>
      </c>
      <c r="G113" s="1"/>
      <c r="H113" s="2"/>
      <c r="I113" s="3"/>
      <c r="J113" s="4"/>
    </row>
    <row r="114" spans="1:10" ht="25.5" x14ac:dyDescent="0.2">
      <c r="A114" s="33"/>
      <c r="B114" s="14" t="s">
        <v>172</v>
      </c>
      <c r="C114" s="73">
        <v>7</v>
      </c>
      <c r="D114" s="76" t="s">
        <v>1</v>
      </c>
      <c r="E114" s="24"/>
      <c r="F114" s="80">
        <f t="shared" si="4"/>
        <v>0</v>
      </c>
      <c r="G114" s="1"/>
      <c r="H114" s="2"/>
      <c r="I114" s="3"/>
      <c r="J114" s="4"/>
    </row>
    <row r="115" spans="1:10" ht="25.5" x14ac:dyDescent="0.2">
      <c r="A115" s="33"/>
      <c r="B115" s="14" t="s">
        <v>201</v>
      </c>
      <c r="C115" s="73">
        <v>3</v>
      </c>
      <c r="D115" s="76" t="s">
        <v>1</v>
      </c>
      <c r="E115" s="24"/>
      <c r="F115" s="80">
        <f t="shared" ref="F115:F116" si="5">$C115*E115</f>
        <v>0</v>
      </c>
      <c r="G115" s="1"/>
      <c r="H115" s="2"/>
      <c r="I115" s="3"/>
      <c r="J115" s="4"/>
    </row>
    <row r="116" spans="1:10" ht="25.5" x14ac:dyDescent="0.2">
      <c r="A116" s="33"/>
      <c r="B116" s="14" t="s">
        <v>202</v>
      </c>
      <c r="C116" s="73">
        <v>2</v>
      </c>
      <c r="D116" s="76"/>
      <c r="E116" s="80"/>
      <c r="F116" s="80">
        <f t="shared" si="5"/>
        <v>0</v>
      </c>
      <c r="G116" s="1"/>
      <c r="H116" s="2"/>
      <c r="I116" s="3"/>
      <c r="J116" s="4"/>
    </row>
    <row r="117" spans="1:10" x14ac:dyDescent="0.2">
      <c r="A117" s="33"/>
      <c r="B117" s="14" t="s">
        <v>200</v>
      </c>
      <c r="C117" s="73">
        <v>10</v>
      </c>
      <c r="D117" s="76" t="s">
        <v>1</v>
      </c>
      <c r="E117" s="24"/>
      <c r="F117" s="80">
        <f t="shared" si="4"/>
        <v>0</v>
      </c>
      <c r="G117" s="1"/>
      <c r="H117" s="2"/>
      <c r="I117" s="3"/>
      <c r="J117" s="4"/>
    </row>
    <row r="118" spans="1:10" x14ac:dyDescent="0.2">
      <c r="A118" s="33"/>
      <c r="B118" s="14" t="s">
        <v>203</v>
      </c>
      <c r="C118" s="73">
        <v>3</v>
      </c>
      <c r="D118" s="76" t="s">
        <v>3</v>
      </c>
      <c r="E118" s="80"/>
      <c r="F118" s="80">
        <f t="shared" ref="F118" si="6">$C118*E118</f>
        <v>0</v>
      </c>
      <c r="G118" s="1"/>
      <c r="H118" s="2"/>
      <c r="I118" s="3"/>
      <c r="J118" s="4"/>
    </row>
    <row r="119" spans="1:10" x14ac:dyDescent="0.2">
      <c r="A119" s="33"/>
      <c r="B119" s="14" t="s">
        <v>185</v>
      </c>
      <c r="C119" s="29">
        <v>1</v>
      </c>
      <c r="D119" s="23" t="s">
        <v>1</v>
      </c>
      <c r="E119" s="24"/>
      <c r="F119" s="24">
        <f>$C119*E119</f>
        <v>0</v>
      </c>
      <c r="G119" s="1"/>
      <c r="H119" s="2"/>
      <c r="I119" s="3"/>
      <c r="J119" s="4"/>
    </row>
    <row r="120" spans="1:10" x14ac:dyDescent="0.2">
      <c r="A120" s="33"/>
      <c r="B120" s="5"/>
      <c r="C120" s="73"/>
      <c r="D120" s="73"/>
      <c r="E120" s="73"/>
      <c r="F120" s="73"/>
      <c r="G120" s="1"/>
      <c r="H120" s="2"/>
      <c r="I120" s="3"/>
      <c r="J120" s="4"/>
    </row>
    <row r="121" spans="1:10" s="38" customFormat="1" x14ac:dyDescent="0.2">
      <c r="A121" s="33"/>
      <c r="B121" s="118" t="s">
        <v>104</v>
      </c>
      <c r="C121" s="73"/>
      <c r="D121" s="76"/>
      <c r="E121" s="80"/>
      <c r="F121" s="80"/>
      <c r="G121" s="37"/>
    </row>
    <row r="122" spans="1:10" s="38" customFormat="1" ht="25.5" x14ac:dyDescent="0.2">
      <c r="A122" s="33"/>
      <c r="B122" s="6" t="s">
        <v>105</v>
      </c>
      <c r="C122" s="29"/>
      <c r="D122" s="23"/>
      <c r="E122" s="24"/>
      <c r="F122" s="24"/>
      <c r="G122" s="37"/>
    </row>
    <row r="123" spans="1:10" x14ac:dyDescent="0.2">
      <c r="A123" s="33"/>
      <c r="B123" s="14" t="s">
        <v>122</v>
      </c>
      <c r="C123" s="29">
        <v>1</v>
      </c>
      <c r="D123" s="23" t="s">
        <v>1</v>
      </c>
      <c r="E123" s="24"/>
      <c r="F123" s="24">
        <f t="shared" ref="F123:F124" si="7">$C123*E123</f>
        <v>0</v>
      </c>
      <c r="G123" s="1"/>
      <c r="H123" s="2"/>
      <c r="I123" s="3"/>
      <c r="J123" s="4"/>
    </row>
    <row r="124" spans="1:10" x14ac:dyDescent="0.2">
      <c r="A124" s="33"/>
      <c r="B124" s="14" t="s">
        <v>106</v>
      </c>
      <c r="C124" s="29">
        <v>1</v>
      </c>
      <c r="D124" s="23" t="s">
        <v>1</v>
      </c>
      <c r="E124" s="24"/>
      <c r="F124" s="24">
        <f t="shared" si="7"/>
        <v>0</v>
      </c>
      <c r="G124" s="1"/>
      <c r="H124" s="2"/>
      <c r="I124" s="3"/>
      <c r="J124" s="4"/>
    </row>
    <row r="125" spans="1:10" x14ac:dyDescent="0.2">
      <c r="A125" s="33"/>
      <c r="B125" s="14"/>
      <c r="C125" s="29"/>
      <c r="D125" s="23"/>
      <c r="E125" s="24"/>
      <c r="F125" s="24"/>
      <c r="G125" s="1"/>
      <c r="H125" s="3"/>
      <c r="I125" s="4"/>
    </row>
    <row r="126" spans="1:10" ht="25.5" x14ac:dyDescent="0.2">
      <c r="A126" s="33"/>
      <c r="B126" s="6" t="s">
        <v>107</v>
      </c>
      <c r="C126" s="29"/>
      <c r="D126" s="23"/>
      <c r="E126" s="24"/>
      <c r="F126" s="24"/>
      <c r="G126" s="1"/>
      <c r="H126" s="2"/>
      <c r="I126" s="3"/>
      <c r="J126" s="4"/>
    </row>
    <row r="127" spans="1:10" x14ac:dyDescent="0.2">
      <c r="A127" s="33"/>
      <c r="B127" s="14" t="s">
        <v>108</v>
      </c>
      <c r="C127" s="29">
        <v>1</v>
      </c>
      <c r="D127" s="23" t="s">
        <v>1</v>
      </c>
      <c r="E127" s="24"/>
      <c r="F127" s="24">
        <f>$C127*E127</f>
        <v>0</v>
      </c>
      <c r="G127" s="1"/>
      <c r="H127" s="2"/>
      <c r="I127" s="3"/>
      <c r="J127" s="4"/>
    </row>
    <row r="128" spans="1:10" x14ac:dyDescent="0.2">
      <c r="A128" s="33"/>
      <c r="C128" s="29"/>
      <c r="D128" s="23"/>
      <c r="E128" s="24"/>
      <c r="F128" s="24"/>
      <c r="G128" s="1"/>
      <c r="H128" s="2"/>
      <c r="I128" s="3"/>
      <c r="J128" s="4"/>
    </row>
    <row r="129" spans="1:10" x14ac:dyDescent="0.2">
      <c r="A129" s="33"/>
      <c r="B129" s="53" t="str">
        <f>CONCATENATE("SOUS-TOTAL HT  - ARTICLE ",A96)</f>
        <v>SOUS-TOTAL HT  - ARTICLE 1.6</v>
      </c>
      <c r="C129" s="48"/>
      <c r="D129" s="49"/>
      <c r="E129" s="50"/>
      <c r="F129" s="51">
        <f>SUM(F98:F128)</f>
        <v>0</v>
      </c>
      <c r="G129" s="1"/>
      <c r="H129" s="2"/>
      <c r="I129" s="3"/>
      <c r="J129" s="4"/>
    </row>
    <row r="130" spans="1:10" x14ac:dyDescent="0.2">
      <c r="A130" s="33"/>
      <c r="B130" s="65"/>
      <c r="C130" s="29"/>
      <c r="D130" s="23"/>
      <c r="E130" s="24"/>
      <c r="F130" s="43"/>
      <c r="G130" s="1"/>
      <c r="H130" s="2"/>
      <c r="I130" s="3"/>
      <c r="J130" s="4"/>
    </row>
    <row r="131" spans="1:10" x14ac:dyDescent="0.2">
      <c r="A131" s="116" t="s">
        <v>34</v>
      </c>
      <c r="B131" s="16" t="s">
        <v>22</v>
      </c>
      <c r="C131" s="29"/>
      <c r="D131" s="23"/>
      <c r="E131" s="24"/>
      <c r="F131" s="24">
        <f>$C131*E131</f>
        <v>0</v>
      </c>
      <c r="G131" s="1"/>
      <c r="H131" s="2"/>
      <c r="I131" s="3"/>
      <c r="J131" s="4"/>
    </row>
    <row r="132" spans="1:10" x14ac:dyDescent="0.2">
      <c r="A132" s="33"/>
      <c r="C132" s="29"/>
      <c r="D132" s="23"/>
      <c r="E132" s="24"/>
      <c r="F132" s="24">
        <f>$C132*E132</f>
        <v>0</v>
      </c>
      <c r="G132" s="1"/>
      <c r="H132" s="2"/>
      <c r="I132" s="3"/>
      <c r="J132" s="4"/>
    </row>
    <row r="133" spans="1:10" ht="25.5" x14ac:dyDescent="0.2">
      <c r="A133" s="33"/>
      <c r="B133" s="6" t="s">
        <v>23</v>
      </c>
      <c r="C133" s="29"/>
      <c r="D133" s="23"/>
      <c r="E133" s="24"/>
      <c r="F133" s="24">
        <f>$C133*E133</f>
        <v>0</v>
      </c>
      <c r="G133" s="1"/>
      <c r="H133" s="2"/>
      <c r="I133" s="3"/>
      <c r="J133" s="4"/>
    </row>
    <row r="134" spans="1:10" x14ac:dyDescent="0.2">
      <c r="A134" s="33"/>
      <c r="B134" s="14" t="s">
        <v>165</v>
      </c>
      <c r="C134" s="29">
        <v>3</v>
      </c>
      <c r="D134" s="23" t="s">
        <v>1</v>
      </c>
      <c r="E134" s="24"/>
      <c r="F134" s="24">
        <f>$C134*E134</f>
        <v>0</v>
      </c>
      <c r="G134" s="1"/>
      <c r="H134" s="2"/>
      <c r="I134" s="3"/>
      <c r="J134" s="4"/>
    </row>
    <row r="135" spans="1:10" x14ac:dyDescent="0.2">
      <c r="A135" s="33"/>
      <c r="B135" s="14"/>
      <c r="C135" s="29"/>
      <c r="D135" s="23"/>
      <c r="E135" s="24"/>
      <c r="F135" s="24"/>
      <c r="G135" s="1"/>
      <c r="H135" s="2"/>
      <c r="I135" s="3"/>
      <c r="J135" s="4"/>
    </row>
    <row r="136" spans="1:10" x14ac:dyDescent="0.2">
      <c r="A136" s="33"/>
      <c r="B136" s="17" t="s">
        <v>24</v>
      </c>
      <c r="C136" s="29">
        <v>1</v>
      </c>
      <c r="D136" s="23" t="s">
        <v>2</v>
      </c>
      <c r="E136" s="24"/>
      <c r="F136" s="24">
        <f>$C136*E136</f>
        <v>0</v>
      </c>
      <c r="G136" s="1"/>
      <c r="H136" s="2"/>
      <c r="I136" s="3"/>
      <c r="J136" s="4"/>
    </row>
    <row r="137" spans="1:10" x14ac:dyDescent="0.2">
      <c r="A137" s="33"/>
      <c r="C137" s="29"/>
      <c r="D137" s="23"/>
      <c r="E137" s="24"/>
      <c r="F137" s="24"/>
      <c r="G137" s="1"/>
      <c r="H137" s="2"/>
      <c r="I137" s="3"/>
      <c r="J137" s="4"/>
    </row>
    <row r="138" spans="1:10" x14ac:dyDescent="0.2">
      <c r="A138" s="33"/>
      <c r="B138" s="53" t="str">
        <f>CONCATENATE("SOUS-TOTAL HT  - ARTICLE ",A131)</f>
        <v>SOUS-TOTAL HT  - ARTICLE 1.7</v>
      </c>
      <c r="C138" s="48"/>
      <c r="D138" s="49"/>
      <c r="E138" s="50"/>
      <c r="F138" s="51">
        <f>SUM(F132:F137)</f>
        <v>0</v>
      </c>
      <c r="G138" s="1"/>
      <c r="H138" s="2"/>
      <c r="I138" s="3"/>
      <c r="J138" s="4"/>
    </row>
    <row r="139" spans="1:10" x14ac:dyDescent="0.2">
      <c r="A139" s="33"/>
      <c r="B139" s="65"/>
      <c r="C139" s="29"/>
      <c r="D139" s="23"/>
      <c r="E139" s="24"/>
      <c r="F139" s="43"/>
      <c r="G139" s="1"/>
      <c r="H139" s="2"/>
      <c r="I139" s="3"/>
      <c r="J139" s="4"/>
    </row>
    <row r="140" spans="1:10" x14ac:dyDescent="0.2">
      <c r="A140" s="116" t="s">
        <v>74</v>
      </c>
      <c r="B140" s="16" t="s">
        <v>20</v>
      </c>
      <c r="C140" s="29"/>
      <c r="D140" s="23"/>
      <c r="E140" s="24"/>
      <c r="F140" s="24">
        <f>$C140*E140</f>
        <v>0</v>
      </c>
      <c r="G140" s="1"/>
      <c r="H140" s="1"/>
      <c r="I140" s="3"/>
      <c r="J140" s="4"/>
    </row>
    <row r="141" spans="1:10" x14ac:dyDescent="0.2">
      <c r="A141" s="116"/>
      <c r="B141" s="16"/>
      <c r="C141" s="29"/>
      <c r="D141" s="23"/>
      <c r="E141" s="24"/>
      <c r="F141" s="24"/>
      <c r="G141" s="1"/>
      <c r="H141" s="1"/>
      <c r="I141" s="3"/>
      <c r="J141" s="4"/>
    </row>
    <row r="142" spans="1:10" x14ac:dyDescent="0.2">
      <c r="A142" s="116"/>
      <c r="B142" s="94" t="s">
        <v>61</v>
      </c>
      <c r="C142" s="73">
        <v>1</v>
      </c>
      <c r="D142" s="76" t="s">
        <v>2</v>
      </c>
      <c r="E142" s="80"/>
      <c r="F142" s="24">
        <f>$C142*E142</f>
        <v>0</v>
      </c>
      <c r="G142" s="1"/>
      <c r="H142" s="1"/>
      <c r="I142" s="3"/>
      <c r="J142" s="4"/>
    </row>
    <row r="143" spans="1:10" x14ac:dyDescent="0.2">
      <c r="A143" s="116"/>
      <c r="B143" s="94" t="s">
        <v>62</v>
      </c>
      <c r="C143" s="73">
        <v>1</v>
      </c>
      <c r="D143" s="76" t="s">
        <v>2</v>
      </c>
      <c r="E143" s="80"/>
      <c r="F143" s="24">
        <f>$C143*E143</f>
        <v>0</v>
      </c>
      <c r="G143" s="1"/>
      <c r="H143" s="1"/>
      <c r="I143" s="3"/>
      <c r="J143" s="4"/>
    </row>
    <row r="144" spans="1:10" x14ac:dyDescent="0.2">
      <c r="A144" s="116"/>
      <c r="B144" s="17" t="s">
        <v>63</v>
      </c>
      <c r="C144" s="73">
        <v>1</v>
      </c>
      <c r="D144" s="76" t="s">
        <v>2</v>
      </c>
      <c r="E144" s="80"/>
      <c r="F144" s="24">
        <f t="shared" ref="F144:F146" si="8">$C144*E144</f>
        <v>0</v>
      </c>
      <c r="G144" s="1"/>
      <c r="H144" s="1"/>
      <c r="I144" s="3"/>
      <c r="J144" s="4"/>
    </row>
    <row r="145" spans="1:10" x14ac:dyDescent="0.2">
      <c r="A145" s="116"/>
      <c r="B145" s="17" t="s">
        <v>64</v>
      </c>
      <c r="C145" s="73">
        <v>1</v>
      </c>
      <c r="D145" s="76" t="s">
        <v>2</v>
      </c>
      <c r="E145" s="80"/>
      <c r="F145" s="24">
        <f t="shared" si="8"/>
        <v>0</v>
      </c>
      <c r="G145" s="1"/>
      <c r="H145" s="2"/>
      <c r="I145" s="3"/>
      <c r="J145" s="4"/>
    </row>
    <row r="146" spans="1:10" x14ac:dyDescent="0.2">
      <c r="A146" s="33"/>
      <c r="B146" s="17" t="s">
        <v>65</v>
      </c>
      <c r="C146" s="73">
        <v>1</v>
      </c>
      <c r="D146" s="76" t="s">
        <v>2</v>
      </c>
      <c r="E146" s="80"/>
      <c r="F146" s="24">
        <f t="shared" si="8"/>
        <v>0</v>
      </c>
      <c r="G146" s="1"/>
      <c r="H146" s="2"/>
      <c r="I146" s="3"/>
      <c r="J146" s="4"/>
    </row>
    <row r="147" spans="1:10" x14ac:dyDescent="0.2">
      <c r="A147" s="33"/>
      <c r="B147" s="17"/>
      <c r="C147" s="29"/>
      <c r="D147" s="23"/>
      <c r="E147" s="24"/>
      <c r="F147" s="24"/>
      <c r="G147" s="1"/>
      <c r="H147" s="2"/>
      <c r="I147" s="3"/>
      <c r="J147" s="4"/>
    </row>
    <row r="148" spans="1:10" x14ac:dyDescent="0.2">
      <c r="A148" s="33"/>
      <c r="B148" s="53" t="str">
        <f>CONCATENATE("SOUS-TOTAL HT  - ARTICLE ",A140)</f>
        <v>SOUS-TOTAL HT  - ARTICLE 1.9</v>
      </c>
      <c r="C148" s="48"/>
      <c r="D148" s="49"/>
      <c r="E148" s="50"/>
      <c r="F148" s="51">
        <f>SUM(F142:F147)</f>
        <v>0</v>
      </c>
      <c r="G148" s="1"/>
      <c r="H148" s="2"/>
      <c r="I148" s="3"/>
      <c r="J148" s="4"/>
    </row>
    <row r="149" spans="1:10" ht="15.75" customHeight="1" x14ac:dyDescent="0.2">
      <c r="B149" s="14"/>
      <c r="C149" s="29"/>
      <c r="D149" s="23"/>
      <c r="E149" s="24"/>
      <c r="F149" s="24"/>
      <c r="G149" s="1"/>
      <c r="H149" s="2"/>
      <c r="I149" s="3"/>
      <c r="J149" s="4"/>
    </row>
    <row r="150" spans="1:10" ht="31.5" x14ac:dyDescent="0.2">
      <c r="A150" s="119"/>
      <c r="B150" s="12" t="s">
        <v>21</v>
      </c>
      <c r="C150" s="25"/>
      <c r="D150" s="26"/>
      <c r="E150" s="27"/>
      <c r="F150" s="32">
        <f>$C150*E150</f>
        <v>0</v>
      </c>
      <c r="G150" s="1"/>
      <c r="H150" s="2"/>
      <c r="I150" s="3"/>
      <c r="J150" s="4"/>
    </row>
    <row r="151" spans="1:10" x14ac:dyDescent="0.2">
      <c r="A151" s="33"/>
      <c r="C151" s="29"/>
      <c r="D151" s="23"/>
      <c r="E151" s="24"/>
      <c r="F151" s="24"/>
      <c r="G151" s="1"/>
      <c r="H151" s="2"/>
      <c r="I151" s="3"/>
      <c r="J151" s="4"/>
    </row>
    <row r="152" spans="1:10" x14ac:dyDescent="0.2">
      <c r="A152" s="116" t="s">
        <v>36</v>
      </c>
      <c r="B152" s="16" t="s">
        <v>124</v>
      </c>
      <c r="C152" s="29"/>
      <c r="D152" s="23"/>
      <c r="E152" s="24"/>
      <c r="F152" s="24">
        <f>$C152*E152</f>
        <v>0</v>
      </c>
      <c r="G152" s="1"/>
      <c r="H152" s="2"/>
      <c r="I152" s="3"/>
      <c r="J152" s="4"/>
    </row>
    <row r="153" spans="1:10" x14ac:dyDescent="0.2">
      <c r="A153" s="62"/>
      <c r="B153" s="16"/>
      <c r="C153" s="29"/>
      <c r="D153" s="23"/>
      <c r="E153" s="24"/>
      <c r="F153" s="24"/>
      <c r="G153" s="1"/>
      <c r="H153" s="2"/>
      <c r="I153" s="3"/>
      <c r="J153" s="4"/>
    </row>
    <row r="154" spans="1:10" s="38" customFormat="1" x14ac:dyDescent="0.2">
      <c r="A154" s="59"/>
      <c r="B154" s="13" t="s">
        <v>67</v>
      </c>
      <c r="C154" s="29"/>
      <c r="D154" s="23"/>
      <c r="E154" s="24"/>
      <c r="F154" s="24"/>
      <c r="G154" s="37"/>
    </row>
    <row r="155" spans="1:10" ht="25.5" x14ac:dyDescent="0.2">
      <c r="B155" s="6" t="s">
        <v>68</v>
      </c>
      <c r="C155" s="29"/>
      <c r="D155" s="23"/>
      <c r="E155" s="24"/>
      <c r="F155" s="24"/>
      <c r="G155" s="1"/>
      <c r="H155" s="2"/>
      <c r="I155" s="3"/>
      <c r="J155" s="4"/>
    </row>
    <row r="156" spans="1:10" x14ac:dyDescent="0.2">
      <c r="C156" s="29"/>
      <c r="D156" s="23"/>
      <c r="E156" s="24"/>
      <c r="F156" s="24"/>
      <c r="G156" s="1"/>
      <c r="H156" s="2"/>
      <c r="I156" s="3"/>
      <c r="J156" s="4"/>
    </row>
    <row r="157" spans="1:10" ht="25.5" x14ac:dyDescent="0.2">
      <c r="B157" s="14" t="s">
        <v>66</v>
      </c>
      <c r="C157" s="29">
        <v>5</v>
      </c>
      <c r="D157" s="23" t="s">
        <v>3</v>
      </c>
      <c r="E157" s="24"/>
      <c r="F157" s="24">
        <f t="shared" ref="F157:F161" si="9">$C157*E157</f>
        <v>0</v>
      </c>
      <c r="G157" s="1"/>
      <c r="H157" s="2"/>
      <c r="I157" s="3"/>
      <c r="J157" s="4"/>
    </row>
    <row r="158" spans="1:10" x14ac:dyDescent="0.2">
      <c r="B158" s="14" t="s">
        <v>170</v>
      </c>
      <c r="C158" s="29">
        <v>25</v>
      </c>
      <c r="D158" s="23" t="s">
        <v>3</v>
      </c>
      <c r="E158" s="24"/>
      <c r="F158" s="24">
        <f t="shared" ref="F158" si="10">$C158*E158</f>
        <v>0</v>
      </c>
      <c r="G158" s="1"/>
      <c r="H158" s="2"/>
      <c r="I158" s="3"/>
      <c r="J158" s="4"/>
    </row>
    <row r="159" spans="1:10" x14ac:dyDescent="0.2">
      <c r="B159" s="14" t="s">
        <v>171</v>
      </c>
      <c r="C159" s="29">
        <v>25</v>
      </c>
      <c r="D159" s="23" t="s">
        <v>3</v>
      </c>
      <c r="E159" s="24"/>
      <c r="F159" s="24">
        <f t="shared" ref="F159" si="11">$C159*E159</f>
        <v>0</v>
      </c>
      <c r="G159" s="1"/>
      <c r="H159" s="2"/>
      <c r="I159" s="3"/>
      <c r="J159" s="4"/>
    </row>
    <row r="160" spans="1:10" x14ac:dyDescent="0.2">
      <c r="B160" s="14" t="s">
        <v>169</v>
      </c>
      <c r="C160" s="29">
        <v>1</v>
      </c>
      <c r="D160" s="23" t="s">
        <v>2</v>
      </c>
      <c r="E160" s="24"/>
      <c r="F160" s="24">
        <f t="shared" si="9"/>
        <v>0</v>
      </c>
      <c r="G160" s="1"/>
      <c r="H160" s="2"/>
      <c r="I160" s="3"/>
      <c r="J160" s="4"/>
    </row>
    <row r="161" spans="1:10" x14ac:dyDescent="0.2">
      <c r="A161" s="8"/>
      <c r="B161" s="14" t="s">
        <v>125</v>
      </c>
      <c r="C161" s="29">
        <v>1</v>
      </c>
      <c r="D161" s="23" t="s">
        <v>2</v>
      </c>
      <c r="E161" s="24"/>
      <c r="F161" s="24">
        <f t="shared" si="9"/>
        <v>0</v>
      </c>
      <c r="G161" s="1"/>
      <c r="H161" s="2"/>
      <c r="I161" s="3"/>
      <c r="J161" s="4"/>
    </row>
    <row r="162" spans="1:10" x14ac:dyDescent="0.2">
      <c r="C162" s="29"/>
      <c r="D162" s="23"/>
      <c r="E162" s="24"/>
      <c r="F162" s="24"/>
      <c r="G162" s="1"/>
      <c r="H162" s="2"/>
      <c r="I162" s="3"/>
      <c r="J162" s="4"/>
    </row>
    <row r="163" spans="1:10" x14ac:dyDescent="0.2">
      <c r="B163" s="13" t="s">
        <v>126</v>
      </c>
      <c r="C163" s="29"/>
      <c r="D163" s="23"/>
      <c r="E163" s="24"/>
      <c r="F163" s="24"/>
      <c r="G163" s="1"/>
      <c r="H163" s="2"/>
      <c r="I163" s="3"/>
      <c r="J163" s="4"/>
    </row>
    <row r="164" spans="1:10" ht="38.25" x14ac:dyDescent="0.2">
      <c r="B164" s="17" t="s">
        <v>25</v>
      </c>
      <c r="C164" s="29"/>
      <c r="D164" s="23"/>
      <c r="E164" s="24"/>
      <c r="F164" s="5"/>
      <c r="G164" s="1"/>
      <c r="H164" s="2"/>
      <c r="I164" s="3"/>
      <c r="J164" s="4"/>
    </row>
    <row r="165" spans="1:10" x14ac:dyDescent="0.2">
      <c r="B165" s="14" t="s">
        <v>70</v>
      </c>
      <c r="C165" s="29">
        <v>3</v>
      </c>
      <c r="D165" s="23" t="s">
        <v>2</v>
      </c>
      <c r="E165" s="24"/>
      <c r="F165" s="24">
        <f t="shared" ref="F165:F170" si="12">$C165*E165</f>
        <v>0</v>
      </c>
      <c r="G165" s="1"/>
      <c r="H165" s="2"/>
      <c r="I165" s="3"/>
      <c r="J165" s="4"/>
    </row>
    <row r="166" spans="1:10" x14ac:dyDescent="0.2">
      <c r="B166" s="14" t="s">
        <v>127</v>
      </c>
      <c r="C166" s="29">
        <v>3</v>
      </c>
      <c r="D166" s="23" t="s">
        <v>2</v>
      </c>
      <c r="E166" s="24"/>
      <c r="F166" s="24">
        <f t="shared" si="12"/>
        <v>0</v>
      </c>
      <c r="G166" s="1"/>
      <c r="H166" s="2"/>
      <c r="I166" s="3"/>
      <c r="J166" s="4"/>
    </row>
    <row r="167" spans="1:10" x14ac:dyDescent="0.2">
      <c r="B167" s="14" t="s">
        <v>69</v>
      </c>
      <c r="C167" s="29">
        <v>11</v>
      </c>
      <c r="D167" s="23" t="s">
        <v>2</v>
      </c>
      <c r="E167" s="24"/>
      <c r="F167" s="24">
        <f t="shared" si="12"/>
        <v>0</v>
      </c>
      <c r="G167" s="1"/>
      <c r="H167" s="2"/>
      <c r="I167" s="3"/>
      <c r="J167" s="4"/>
    </row>
    <row r="168" spans="1:10" x14ac:dyDescent="0.2">
      <c r="B168" s="14" t="s">
        <v>128</v>
      </c>
      <c r="C168" s="29">
        <v>11</v>
      </c>
      <c r="D168" s="23" t="s">
        <v>2</v>
      </c>
      <c r="E168" s="24"/>
      <c r="F168" s="24">
        <f t="shared" si="12"/>
        <v>0</v>
      </c>
      <c r="G168" s="1"/>
      <c r="H168" s="2"/>
      <c r="I168" s="3"/>
      <c r="J168" s="4"/>
    </row>
    <row r="169" spans="1:10" x14ac:dyDescent="0.2">
      <c r="B169" s="14" t="s">
        <v>129</v>
      </c>
      <c r="C169" s="29">
        <v>1</v>
      </c>
      <c r="D169" s="23" t="s">
        <v>2</v>
      </c>
      <c r="E169" s="24"/>
      <c r="F169" s="24">
        <f t="shared" si="12"/>
        <v>0</v>
      </c>
      <c r="G169" s="1"/>
      <c r="H169" s="2"/>
      <c r="I169" s="3"/>
      <c r="J169" s="4"/>
    </row>
    <row r="170" spans="1:10" x14ac:dyDescent="0.2">
      <c r="A170" s="33"/>
      <c r="B170" s="14" t="s">
        <v>130</v>
      </c>
      <c r="C170" s="29">
        <v>1</v>
      </c>
      <c r="D170" s="23" t="s">
        <v>2</v>
      </c>
      <c r="E170" s="24"/>
      <c r="F170" s="24">
        <f t="shared" si="12"/>
        <v>0</v>
      </c>
      <c r="G170" s="1"/>
      <c r="H170" s="2"/>
      <c r="I170" s="3"/>
      <c r="J170" s="4"/>
    </row>
    <row r="171" spans="1:10" x14ac:dyDescent="0.2">
      <c r="A171" s="33"/>
      <c r="B171" s="14"/>
      <c r="C171" s="29"/>
      <c r="D171" s="23"/>
      <c r="E171" s="24"/>
      <c r="F171" s="24"/>
      <c r="G171" s="1"/>
      <c r="H171" s="2"/>
      <c r="I171" s="3"/>
      <c r="J171" s="4"/>
    </row>
    <row r="172" spans="1:10" x14ac:dyDescent="0.2">
      <c r="A172" s="116"/>
      <c r="B172" s="13" t="s">
        <v>131</v>
      </c>
      <c r="C172" s="29"/>
      <c r="D172" s="23"/>
      <c r="E172" s="24"/>
      <c r="F172" s="24">
        <f t="shared" ref="F172:F177" si="13">$C172*E172</f>
        <v>0</v>
      </c>
      <c r="G172" s="1"/>
      <c r="H172" s="2"/>
      <c r="I172" s="3"/>
      <c r="J172" s="4"/>
    </row>
    <row r="173" spans="1:10" ht="25.5" x14ac:dyDescent="0.2">
      <c r="A173" s="33"/>
      <c r="B173" s="6" t="s">
        <v>132</v>
      </c>
      <c r="C173" s="29">
        <v>11</v>
      </c>
      <c r="D173" s="23" t="s">
        <v>1</v>
      </c>
      <c r="E173" s="24"/>
      <c r="F173" s="24">
        <f t="shared" si="13"/>
        <v>0</v>
      </c>
      <c r="G173" s="1"/>
      <c r="H173" s="2"/>
      <c r="I173" s="3"/>
      <c r="J173" s="4"/>
    </row>
    <row r="174" spans="1:10" customFormat="1" ht="25.5" x14ac:dyDescent="0.2">
      <c r="A174" s="33"/>
      <c r="B174" s="17" t="s">
        <v>71</v>
      </c>
      <c r="C174" s="73">
        <v>40</v>
      </c>
      <c r="D174" s="76" t="s">
        <v>1</v>
      </c>
      <c r="E174" s="80"/>
      <c r="F174" s="96">
        <f t="shared" si="13"/>
        <v>0</v>
      </c>
    </row>
    <row r="175" spans="1:10" customFormat="1" x14ac:dyDescent="0.2">
      <c r="A175" s="33"/>
      <c r="B175" s="14"/>
      <c r="C175" s="73"/>
      <c r="D175" s="76"/>
      <c r="E175" s="80"/>
      <c r="F175" s="96">
        <f t="shared" si="13"/>
        <v>0</v>
      </c>
    </row>
    <row r="176" spans="1:10" customFormat="1" x14ac:dyDescent="0.2">
      <c r="A176" s="33"/>
      <c r="B176" s="101" t="s">
        <v>72</v>
      </c>
      <c r="C176" s="73">
        <v>1</v>
      </c>
      <c r="D176" s="76" t="s">
        <v>2</v>
      </c>
      <c r="E176" s="80"/>
      <c r="F176" s="96">
        <f t="shared" si="13"/>
        <v>0</v>
      </c>
    </row>
    <row r="177" spans="1:10" customFormat="1" x14ac:dyDescent="0.2">
      <c r="A177" s="33"/>
      <c r="B177" s="101"/>
      <c r="C177" s="100"/>
      <c r="D177" s="90"/>
      <c r="E177" s="90"/>
      <c r="F177" s="96">
        <f t="shared" si="13"/>
        <v>0</v>
      </c>
    </row>
    <row r="178" spans="1:10" customFormat="1" x14ac:dyDescent="0.2">
      <c r="A178" s="33"/>
      <c r="B178" s="53" t="str">
        <f>CONCATENATE("SOUS-TOTAL HT  - ARTICLE ",A152)</f>
        <v>SOUS-TOTAL HT  - ARTICLE 2.1</v>
      </c>
      <c r="C178" s="81"/>
      <c r="D178" s="82"/>
      <c r="E178" s="83"/>
      <c r="F178" s="120">
        <f>SUM(F156:F176)</f>
        <v>0</v>
      </c>
    </row>
    <row r="179" spans="1:10" customFormat="1" x14ac:dyDescent="0.2">
      <c r="B179" s="14"/>
      <c r="C179" s="97"/>
      <c r="D179" s="98"/>
      <c r="E179" s="99"/>
      <c r="F179" s="99"/>
    </row>
    <row r="180" spans="1:10" customFormat="1" x14ac:dyDescent="0.2">
      <c r="A180" s="116" t="s">
        <v>37</v>
      </c>
      <c r="B180" s="16" t="s">
        <v>77</v>
      </c>
      <c r="C180" s="29"/>
      <c r="D180" s="23"/>
      <c r="E180" s="24"/>
      <c r="F180" s="24">
        <f>$C180*E180</f>
        <v>0</v>
      </c>
    </row>
    <row r="181" spans="1:10" customFormat="1" x14ac:dyDescent="0.2">
      <c r="A181" s="33"/>
      <c r="B181" s="17"/>
      <c r="C181" s="73"/>
      <c r="D181" s="76"/>
      <c r="E181" s="80"/>
      <c r="F181" s="96"/>
    </row>
    <row r="182" spans="1:10" customFormat="1" ht="25.5" x14ac:dyDescent="0.2">
      <c r="A182" s="33"/>
      <c r="B182" s="17" t="s">
        <v>27</v>
      </c>
      <c r="C182" s="29"/>
      <c r="D182" s="23"/>
      <c r="E182" s="24"/>
      <c r="F182" s="43"/>
    </row>
    <row r="183" spans="1:10" customFormat="1" x14ac:dyDescent="0.2">
      <c r="A183" s="33"/>
      <c r="B183" s="14" t="s">
        <v>78</v>
      </c>
      <c r="C183" s="29">
        <v>1</v>
      </c>
      <c r="D183" s="23" t="s">
        <v>2</v>
      </c>
      <c r="E183" s="24"/>
      <c r="F183" s="24">
        <f t="shared" ref="F183:F189" si="14">$C183*E183</f>
        <v>0</v>
      </c>
    </row>
    <row r="184" spans="1:10" customFormat="1" x14ac:dyDescent="0.2">
      <c r="A184" s="33"/>
      <c r="B184" s="14" t="s">
        <v>133</v>
      </c>
      <c r="C184" s="29">
        <v>1</v>
      </c>
      <c r="D184" s="23" t="s">
        <v>2</v>
      </c>
      <c r="E184" s="24"/>
      <c r="F184" s="24">
        <f t="shared" si="14"/>
        <v>0</v>
      </c>
    </row>
    <row r="185" spans="1:10" customFormat="1" x14ac:dyDescent="0.2">
      <c r="A185" s="33"/>
      <c r="B185" s="14" t="s">
        <v>79</v>
      </c>
      <c r="C185" s="29">
        <v>1</v>
      </c>
      <c r="D185" s="23" t="s">
        <v>2</v>
      </c>
      <c r="E185" s="24"/>
      <c r="F185" s="24">
        <f t="shared" si="14"/>
        <v>0</v>
      </c>
    </row>
    <row r="186" spans="1:10" customFormat="1" ht="25.5" x14ac:dyDescent="0.2">
      <c r="A186" s="33"/>
      <c r="B186" s="14" t="s">
        <v>80</v>
      </c>
      <c r="C186" s="29">
        <v>1</v>
      </c>
      <c r="D186" s="23" t="s">
        <v>2</v>
      </c>
      <c r="E186" s="24"/>
      <c r="F186" s="24">
        <f t="shared" si="14"/>
        <v>0</v>
      </c>
    </row>
    <row r="187" spans="1:10" customFormat="1" x14ac:dyDescent="0.2">
      <c r="A187" s="33"/>
      <c r="B187" s="14" t="s">
        <v>81</v>
      </c>
      <c r="C187" s="29">
        <v>1</v>
      </c>
      <c r="D187" s="23" t="s">
        <v>2</v>
      </c>
      <c r="E187" s="24"/>
      <c r="F187" s="24">
        <f t="shared" si="14"/>
        <v>0</v>
      </c>
    </row>
    <row r="188" spans="1:10" x14ac:dyDescent="0.2">
      <c r="A188" s="33"/>
      <c r="B188" s="14" t="s">
        <v>82</v>
      </c>
      <c r="C188" s="29">
        <v>22</v>
      </c>
      <c r="D188" s="23" t="s">
        <v>1</v>
      </c>
      <c r="E188" s="24"/>
      <c r="F188" s="24">
        <f t="shared" si="14"/>
        <v>0</v>
      </c>
      <c r="G188" s="1"/>
      <c r="H188" s="2"/>
      <c r="I188" s="3"/>
      <c r="J188" s="4"/>
    </row>
    <row r="189" spans="1:10" x14ac:dyDescent="0.2">
      <c r="A189" s="33"/>
      <c r="B189" s="14" t="s">
        <v>83</v>
      </c>
      <c r="C189" s="29">
        <v>1</v>
      </c>
      <c r="D189" s="23" t="s">
        <v>2</v>
      </c>
      <c r="E189" s="24"/>
      <c r="F189" s="24">
        <f t="shared" si="14"/>
        <v>0</v>
      </c>
      <c r="G189" s="1"/>
      <c r="H189" s="2"/>
      <c r="I189" s="3"/>
      <c r="J189" s="4"/>
    </row>
    <row r="190" spans="1:10" x14ac:dyDescent="0.2">
      <c r="A190" s="33"/>
      <c r="B190" s="14"/>
      <c r="C190" s="29"/>
      <c r="D190" s="23"/>
      <c r="E190" s="24"/>
      <c r="F190" s="24"/>
      <c r="G190" s="1"/>
      <c r="H190" s="2"/>
      <c r="I190" s="3"/>
      <c r="J190" s="4"/>
    </row>
    <row r="191" spans="1:10" x14ac:dyDescent="0.2">
      <c r="A191" s="33"/>
      <c r="B191" s="53" t="str">
        <f>CONCATENATE("SOUS-TOTAL HT  - ARTICLE ",A180)</f>
        <v>SOUS-TOTAL HT  - ARTICLE 2.2</v>
      </c>
      <c r="C191" s="48"/>
      <c r="D191" s="49"/>
      <c r="E191" s="50"/>
      <c r="F191" s="51">
        <f>SUM(F180:F190)</f>
        <v>0</v>
      </c>
      <c r="G191" s="1"/>
      <c r="H191" s="2"/>
      <c r="I191" s="3"/>
      <c r="J191" s="4"/>
    </row>
    <row r="192" spans="1:10" x14ac:dyDescent="0.2">
      <c r="B192" s="14"/>
      <c r="C192" s="73"/>
      <c r="D192" s="76"/>
      <c r="E192" s="80"/>
      <c r="F192" s="80"/>
      <c r="G192" s="1"/>
      <c r="H192" s="2"/>
      <c r="I192" s="3"/>
      <c r="J192" s="4"/>
    </row>
    <row r="193" spans="1:10" x14ac:dyDescent="0.2">
      <c r="A193" s="116" t="s">
        <v>38</v>
      </c>
      <c r="B193" s="16" t="s">
        <v>41</v>
      </c>
      <c r="C193" s="29"/>
      <c r="D193" s="23"/>
      <c r="E193" s="24"/>
      <c r="F193" s="24">
        <f>$C193*E193</f>
        <v>0</v>
      </c>
      <c r="G193" s="1"/>
      <c r="H193" s="2"/>
      <c r="I193" s="3"/>
      <c r="J193" s="4"/>
    </row>
    <row r="194" spans="1:10" x14ac:dyDescent="0.2">
      <c r="A194" s="33"/>
      <c r="B194" s="65"/>
      <c r="C194" s="29"/>
      <c r="D194" s="23"/>
      <c r="E194" s="24"/>
      <c r="F194" s="43"/>
      <c r="G194" s="1"/>
      <c r="H194" s="2"/>
      <c r="I194" s="3"/>
      <c r="J194" s="4"/>
    </row>
    <row r="195" spans="1:10" ht="25.5" x14ac:dyDescent="0.2">
      <c r="B195" s="17" t="s">
        <v>27</v>
      </c>
      <c r="C195" s="73"/>
      <c r="D195" s="76"/>
      <c r="E195" s="80"/>
      <c r="F195" s="102"/>
      <c r="G195" s="87"/>
      <c r="H195" s="2"/>
      <c r="I195" s="3"/>
      <c r="J195" s="4"/>
    </row>
    <row r="196" spans="1:10" x14ac:dyDescent="0.2">
      <c r="B196" s="14" t="s">
        <v>134</v>
      </c>
      <c r="C196" s="73">
        <v>1</v>
      </c>
      <c r="D196" s="76" t="s">
        <v>2</v>
      </c>
      <c r="E196" s="80"/>
      <c r="F196" s="80">
        <f t="shared" ref="F196:F206" si="15">$C196*E196</f>
        <v>0</v>
      </c>
      <c r="G196" s="87"/>
      <c r="H196" s="2"/>
      <c r="I196" s="3"/>
      <c r="J196" s="4"/>
    </row>
    <row r="197" spans="1:10" x14ac:dyDescent="0.2">
      <c r="B197" s="14" t="s">
        <v>135</v>
      </c>
      <c r="C197" s="73">
        <v>1</v>
      </c>
      <c r="D197" s="76" t="s">
        <v>2</v>
      </c>
      <c r="E197" s="80"/>
      <c r="F197" s="80">
        <f t="shared" si="15"/>
        <v>0</v>
      </c>
      <c r="G197" s="1"/>
      <c r="H197" s="2"/>
      <c r="I197" s="3"/>
      <c r="J197" s="4"/>
    </row>
    <row r="198" spans="1:10" x14ac:dyDescent="0.2">
      <c r="B198" s="14" t="s">
        <v>136</v>
      </c>
      <c r="C198" s="73">
        <v>1</v>
      </c>
      <c r="D198" s="76" t="s">
        <v>2</v>
      </c>
      <c r="E198" s="80"/>
      <c r="F198" s="80">
        <f t="shared" si="15"/>
        <v>0</v>
      </c>
      <c r="G198" s="1"/>
      <c r="H198" s="2"/>
      <c r="I198" s="3"/>
      <c r="J198" s="4"/>
    </row>
    <row r="199" spans="1:10" x14ac:dyDescent="0.2">
      <c r="B199" s="14" t="s">
        <v>137</v>
      </c>
      <c r="C199" s="73">
        <v>1</v>
      </c>
      <c r="D199" s="76" t="s">
        <v>2</v>
      </c>
      <c r="E199" s="80"/>
      <c r="F199" s="80">
        <f t="shared" si="15"/>
        <v>0</v>
      </c>
      <c r="G199" s="1"/>
      <c r="H199" s="2"/>
      <c r="I199" s="3"/>
      <c r="J199" s="4"/>
    </row>
    <row r="200" spans="1:10" x14ac:dyDescent="0.2">
      <c r="B200" s="14" t="s">
        <v>138</v>
      </c>
      <c r="C200" s="73">
        <v>1</v>
      </c>
      <c r="D200" s="76" t="s">
        <v>2</v>
      </c>
      <c r="E200" s="80"/>
      <c r="F200" s="80">
        <f t="shared" si="15"/>
        <v>0</v>
      </c>
      <c r="G200" s="1"/>
      <c r="H200" s="2"/>
      <c r="I200" s="3"/>
      <c r="J200" s="4"/>
    </row>
    <row r="201" spans="1:10" x14ac:dyDescent="0.2">
      <c r="B201" s="14" t="s">
        <v>159</v>
      </c>
      <c r="C201" s="73">
        <v>1</v>
      </c>
      <c r="D201" s="76" t="s">
        <v>2</v>
      </c>
      <c r="E201" s="80"/>
      <c r="F201" s="80">
        <f t="shared" ref="F201" si="16">$C201*E201</f>
        <v>0</v>
      </c>
      <c r="G201" s="1"/>
      <c r="H201" s="2"/>
      <c r="I201" s="3"/>
      <c r="J201" s="4"/>
    </row>
    <row r="202" spans="1:10" x14ac:dyDescent="0.2">
      <c r="B202" s="14" t="s">
        <v>139</v>
      </c>
      <c r="C202" s="73">
        <v>1</v>
      </c>
      <c r="D202" s="76" t="s">
        <v>2</v>
      </c>
      <c r="E202" s="80"/>
      <c r="F202" s="80">
        <f t="shared" si="15"/>
        <v>0</v>
      </c>
      <c r="G202" s="1"/>
      <c r="H202" s="2"/>
      <c r="I202" s="3"/>
      <c r="J202" s="4"/>
    </row>
    <row r="203" spans="1:10" x14ac:dyDescent="0.2">
      <c r="B203" s="14" t="s">
        <v>141</v>
      </c>
      <c r="C203" s="29">
        <f>(2*11)+3</f>
        <v>25</v>
      </c>
      <c r="D203" s="23" t="s">
        <v>1</v>
      </c>
      <c r="E203" s="24"/>
      <c r="F203" s="24">
        <f>$C203*E203</f>
        <v>0</v>
      </c>
      <c r="G203" s="1"/>
      <c r="H203" s="2"/>
      <c r="I203" s="3"/>
      <c r="J203" s="4"/>
    </row>
    <row r="204" spans="1:10" x14ac:dyDescent="0.2">
      <c r="B204" s="14" t="s">
        <v>142</v>
      </c>
      <c r="C204" s="29">
        <f>(3*11)+5</f>
        <v>38</v>
      </c>
      <c r="D204" s="23" t="s">
        <v>1</v>
      </c>
      <c r="E204" s="24"/>
      <c r="F204" s="24">
        <f t="shared" ref="F204" si="17">$C204*E204</f>
        <v>0</v>
      </c>
      <c r="G204" s="1"/>
      <c r="H204" s="2"/>
      <c r="I204" s="3"/>
      <c r="J204" s="4"/>
    </row>
    <row r="205" spans="1:10" ht="11.25" customHeight="1" x14ac:dyDescent="0.2">
      <c r="B205" s="14"/>
      <c r="C205" s="29"/>
      <c r="D205" s="23"/>
      <c r="E205" s="24"/>
      <c r="F205" s="24"/>
      <c r="G205" s="1"/>
      <c r="H205" s="2"/>
      <c r="I205" s="3"/>
      <c r="J205" s="4"/>
    </row>
    <row r="206" spans="1:10" ht="11.25" customHeight="1" x14ac:dyDescent="0.2">
      <c r="B206" s="17" t="s">
        <v>26</v>
      </c>
      <c r="C206" s="29">
        <v>1</v>
      </c>
      <c r="D206" s="23" t="s">
        <v>2</v>
      </c>
      <c r="E206" s="24"/>
      <c r="F206" s="24">
        <f t="shared" si="15"/>
        <v>0</v>
      </c>
      <c r="G206" s="1"/>
      <c r="H206" s="2"/>
      <c r="I206" s="3"/>
      <c r="J206" s="4"/>
    </row>
    <row r="207" spans="1:10" ht="11.25" customHeight="1" x14ac:dyDescent="0.2">
      <c r="B207" s="17"/>
      <c r="C207" s="29"/>
      <c r="D207" s="23"/>
      <c r="E207" s="24"/>
      <c r="F207" s="24"/>
      <c r="G207" s="1"/>
      <c r="H207" s="2"/>
      <c r="I207" s="3"/>
      <c r="J207" s="4"/>
    </row>
    <row r="208" spans="1:10" x14ac:dyDescent="0.2">
      <c r="B208" s="53" t="str">
        <f>CONCATENATE("SOUS-TOTAL HT  - ARTICLE ",A193)</f>
        <v>SOUS-TOTAL HT  - ARTICLE 2.3</v>
      </c>
      <c r="C208" s="48"/>
      <c r="D208" s="49"/>
      <c r="E208" s="50"/>
      <c r="F208" s="51">
        <f>SUM(F196:F206)</f>
        <v>0</v>
      </c>
      <c r="G208" s="1"/>
      <c r="H208" s="2"/>
      <c r="I208" s="3"/>
      <c r="J208" s="4"/>
    </row>
    <row r="209" spans="1:10" x14ac:dyDescent="0.2">
      <c r="B209" s="65"/>
      <c r="C209" s="29"/>
      <c r="D209" s="23"/>
      <c r="E209" s="24"/>
      <c r="F209" s="43"/>
      <c r="G209" s="1"/>
      <c r="H209" s="2"/>
      <c r="I209" s="3"/>
      <c r="J209" s="4"/>
    </row>
    <row r="210" spans="1:10" x14ac:dyDescent="0.2">
      <c r="A210" s="5"/>
      <c r="B210" s="5"/>
      <c r="C210" s="29"/>
      <c r="D210" s="29"/>
      <c r="E210" s="29"/>
      <c r="F210" s="29"/>
      <c r="G210" s="1"/>
      <c r="H210" s="2"/>
      <c r="I210" s="3"/>
      <c r="J210" s="4"/>
    </row>
    <row r="211" spans="1:10" ht="15.75" x14ac:dyDescent="0.25">
      <c r="A211" s="63"/>
      <c r="B211" s="18" t="s">
        <v>8</v>
      </c>
      <c r="C211" s="30"/>
      <c r="D211" s="31"/>
      <c r="E211" s="32"/>
      <c r="F211" s="45"/>
      <c r="G211" s="1"/>
      <c r="H211" s="2"/>
      <c r="I211" s="3"/>
      <c r="J211" s="4"/>
    </row>
    <row r="212" spans="1:10" x14ac:dyDescent="0.2">
      <c r="B212" s="52"/>
      <c r="C212" s="22"/>
      <c r="D212" s="23"/>
      <c r="E212" s="23"/>
      <c r="F212" s="47"/>
      <c r="G212" s="1"/>
      <c r="H212" s="2"/>
      <c r="I212" s="3"/>
      <c r="J212" s="4"/>
    </row>
    <row r="213" spans="1:10" x14ac:dyDescent="0.2">
      <c r="A213" s="63"/>
      <c r="B213" s="54" t="str">
        <f>B8</f>
        <v>DESCRIPTION DES INSTALLATIONS DE COURANTS FORTS</v>
      </c>
      <c r="C213" s="30"/>
      <c r="D213" s="31"/>
      <c r="E213" s="31"/>
      <c r="F213" s="55"/>
      <c r="G213" s="1"/>
      <c r="H213" s="2"/>
      <c r="I213" s="3"/>
      <c r="J213" s="4"/>
    </row>
    <row r="214" spans="1:10" x14ac:dyDescent="0.2">
      <c r="C214" s="22"/>
      <c r="D214" s="23"/>
      <c r="E214" s="24"/>
      <c r="F214" s="46"/>
      <c r="G214" s="1"/>
      <c r="H214" s="2"/>
      <c r="I214" s="3"/>
      <c r="J214" s="4"/>
    </row>
    <row r="215" spans="1:10" x14ac:dyDescent="0.2">
      <c r="A215" s="59" t="str">
        <f>A10</f>
        <v>1.1</v>
      </c>
      <c r="B215" s="13" t="str">
        <f>B10</f>
        <v>ORIGINE DES INSTALLATIONS</v>
      </c>
      <c r="C215" s="22"/>
      <c r="D215" s="23"/>
      <c r="E215" s="23"/>
      <c r="F215" s="47">
        <f>F22</f>
        <v>0</v>
      </c>
    </row>
    <row r="216" spans="1:10" x14ac:dyDescent="0.2">
      <c r="A216" s="59" t="str">
        <f>A24</f>
        <v>1.2</v>
      </c>
      <c r="B216" s="13" t="str">
        <f>B24</f>
        <v>COLONNE MONTANTE</v>
      </c>
      <c r="C216" s="22"/>
      <c r="D216" s="23"/>
      <c r="E216" s="23"/>
      <c r="F216" s="47">
        <f>F34</f>
        <v>0</v>
      </c>
    </row>
    <row r="217" spans="1:10" x14ac:dyDescent="0.2">
      <c r="A217" s="59" t="str">
        <f>A36</f>
        <v>1.3</v>
      </c>
      <c r="B217" s="13" t="str">
        <f>B36</f>
        <v>DERIVATIONS INDIVIDUELLES</v>
      </c>
      <c r="C217" s="22"/>
      <c r="D217" s="23"/>
      <c r="E217" s="23"/>
      <c r="F217" s="47">
        <f>F45</f>
        <v>0</v>
      </c>
    </row>
    <row r="218" spans="1:10" x14ac:dyDescent="0.2">
      <c r="A218" s="59" t="str">
        <f>A47</f>
        <v>1.4</v>
      </c>
      <c r="B218" s="13" t="str">
        <f>B47</f>
        <v>TABLEAUX ELECTRIQUES ABONNES</v>
      </c>
      <c r="C218" s="22"/>
      <c r="D218" s="23"/>
      <c r="E218" s="23"/>
      <c r="F218" s="47">
        <f>F58</f>
        <v>0</v>
      </c>
    </row>
    <row r="219" spans="1:10" x14ac:dyDescent="0.2">
      <c r="A219" s="59" t="str">
        <f>A60</f>
        <v>1.5</v>
      </c>
      <c r="B219" s="13" t="str">
        <f>B60</f>
        <v>EQUIPEMENT DES LOGEMENTS</v>
      </c>
      <c r="C219" s="22"/>
      <c r="D219" s="23"/>
      <c r="E219" s="23"/>
      <c r="F219" s="47">
        <f>F94</f>
        <v>0</v>
      </c>
    </row>
    <row r="220" spans="1:10" x14ac:dyDescent="0.2">
      <c r="A220" s="59" t="str">
        <f>A96</f>
        <v>1.6</v>
      </c>
      <c r="B220" s="13" t="str">
        <f>B96</f>
        <v>EQUIPEMENT DES PARTIES COMMUNES</v>
      </c>
      <c r="C220" s="22"/>
      <c r="D220" s="23"/>
      <c r="E220" s="23"/>
      <c r="F220" s="47">
        <f>F129</f>
        <v>0</v>
      </c>
    </row>
    <row r="221" spans="1:10" x14ac:dyDescent="0.2">
      <c r="A221" s="59" t="str">
        <f>A131</f>
        <v>1.7</v>
      </c>
      <c r="B221" s="52" t="str">
        <f>B131</f>
        <v>ECLAIRAGE DE SECURITE</v>
      </c>
      <c r="C221" s="22"/>
      <c r="D221" s="23"/>
      <c r="E221" s="23"/>
      <c r="F221" s="47">
        <f>F138</f>
        <v>0</v>
      </c>
    </row>
    <row r="222" spans="1:10" x14ac:dyDescent="0.2">
      <c r="A222" s="59" t="str">
        <f>A140</f>
        <v>1.9</v>
      </c>
      <c r="B222" s="52" t="str">
        <f>B140</f>
        <v>CIRCUIT DE TERRE</v>
      </c>
      <c r="C222" s="22"/>
      <c r="D222" s="23"/>
      <c r="E222" s="23"/>
      <c r="F222" s="47">
        <f>F148</f>
        <v>0</v>
      </c>
    </row>
    <row r="223" spans="1:10" x14ac:dyDescent="0.2">
      <c r="B223" s="52"/>
      <c r="C223" s="22"/>
      <c r="D223" s="23"/>
      <c r="E223" s="23"/>
      <c r="F223" s="47"/>
    </row>
    <row r="224" spans="1:10" x14ac:dyDescent="0.2">
      <c r="A224" s="63"/>
      <c r="B224" s="54" t="str">
        <f>B150</f>
        <v>DESCRIPTION DES INSTALLATIONS DE COURANTS FAIBLES</v>
      </c>
      <c r="C224" s="30"/>
      <c r="D224" s="31"/>
      <c r="E224" s="31"/>
      <c r="F224" s="55"/>
    </row>
    <row r="225" spans="1:187" x14ac:dyDescent="0.2">
      <c r="B225" s="52"/>
      <c r="C225" s="22"/>
      <c r="D225" s="23"/>
      <c r="E225" s="23"/>
      <c r="F225" s="47"/>
    </row>
    <row r="226" spans="1:187" x14ac:dyDescent="0.2">
      <c r="A226" s="59" t="str">
        <f>A152</f>
        <v>2.1</v>
      </c>
      <c r="B226" s="52" t="str">
        <f>B152</f>
        <v>RESEAU DE COMMUNICATION</v>
      </c>
      <c r="C226" s="22"/>
      <c r="D226" s="23"/>
      <c r="E226" s="23"/>
      <c r="F226" s="47">
        <f>F178</f>
        <v>0</v>
      </c>
    </row>
    <row r="227" spans="1:187" x14ac:dyDescent="0.2">
      <c r="A227" s="59" t="str">
        <f>A180</f>
        <v>2.2</v>
      </c>
      <c r="B227" s="52" t="str">
        <f>B180</f>
        <v>TELEVISION</v>
      </c>
      <c r="C227" s="22"/>
      <c r="D227" s="23"/>
      <c r="E227" s="23"/>
      <c r="F227" s="47">
        <f>F191</f>
        <v>0</v>
      </c>
    </row>
    <row r="228" spans="1:187" x14ac:dyDescent="0.2">
      <c r="A228" s="59" t="str">
        <f>A193</f>
        <v>2.3</v>
      </c>
      <c r="B228" s="52" t="str">
        <f>B193</f>
        <v>VIDEOPHONIE</v>
      </c>
      <c r="C228" s="22"/>
      <c r="D228" s="23"/>
      <c r="E228" s="194">
        <f>SUMPRODUCT(C13:C206,E13:E206)</f>
        <v>0</v>
      </c>
      <c r="F228" s="47">
        <f>F208</f>
        <v>0</v>
      </c>
    </row>
    <row r="229" spans="1:187" x14ac:dyDescent="0.2">
      <c r="B229" s="111"/>
      <c r="C229" s="73"/>
      <c r="D229" s="73"/>
      <c r="E229" s="73"/>
      <c r="F229" s="86"/>
      <c r="G229" s="41"/>
    </row>
    <row r="230" spans="1:187" x14ac:dyDescent="0.2">
      <c r="B230" s="15" t="s">
        <v>9</v>
      </c>
      <c r="C230" s="103"/>
      <c r="D230" s="76"/>
      <c r="E230" s="76"/>
      <c r="F230" s="104">
        <f>SUM(F215:F228)</f>
        <v>0</v>
      </c>
      <c r="G230" s="42"/>
    </row>
    <row r="231" spans="1:187" x14ac:dyDescent="0.2">
      <c r="C231" s="103"/>
      <c r="D231" s="76"/>
      <c r="E231" s="76"/>
      <c r="F231" s="104"/>
    </row>
    <row r="232" spans="1:187" x14ac:dyDescent="0.2">
      <c r="B232" s="35" t="s">
        <v>28</v>
      </c>
      <c r="C232" s="105"/>
      <c r="D232" s="106"/>
      <c r="E232" s="106"/>
      <c r="F232" s="107">
        <f>0.2*F230</f>
        <v>0</v>
      </c>
    </row>
    <row r="233" spans="1:187" x14ac:dyDescent="0.2">
      <c r="C233" s="103"/>
      <c r="D233" s="76"/>
      <c r="E233" s="76"/>
      <c r="F233" s="104"/>
    </row>
    <row r="234" spans="1:187" ht="15" x14ac:dyDescent="0.25">
      <c r="B234" s="34" t="s">
        <v>10</v>
      </c>
      <c r="C234" s="108"/>
      <c r="D234" s="109"/>
      <c r="E234" s="109"/>
      <c r="F234" s="110">
        <f>SUM(F230:F233)</f>
        <v>0</v>
      </c>
    </row>
    <row r="235" spans="1:187" s="40" customFormat="1" x14ac:dyDescent="0.2">
      <c r="A235" s="59"/>
      <c r="B235" s="15"/>
      <c r="C235" s="22"/>
      <c r="D235" s="23"/>
      <c r="E235" s="23"/>
      <c r="F235" s="47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</row>
    <row r="236" spans="1:187" s="40" customFormat="1" x14ac:dyDescent="0.2">
      <c r="A236" s="64"/>
      <c r="B236" s="6"/>
      <c r="C236" s="7"/>
      <c r="D236" s="8"/>
      <c r="E236" s="36"/>
      <c r="F236" s="39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</row>
    <row r="237" spans="1:187" s="40" customFormat="1" x14ac:dyDescent="0.2">
      <c r="A237" s="64"/>
      <c r="B237" s="6"/>
      <c r="C237" s="7"/>
      <c r="D237" s="8"/>
      <c r="E237" s="36"/>
      <c r="F237" s="39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</row>
    <row r="238" spans="1:187" s="40" customFormat="1" x14ac:dyDescent="0.2">
      <c r="A238" s="64"/>
      <c r="B238" s="6"/>
      <c r="C238" s="7"/>
      <c r="D238" s="8"/>
      <c r="E238" s="36"/>
      <c r="F238" s="39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</row>
    <row r="239" spans="1:187" s="40" customFormat="1" x14ac:dyDescent="0.2">
      <c r="A239" s="64"/>
      <c r="B239" s="6"/>
      <c r="C239" s="7"/>
      <c r="D239" s="8"/>
      <c r="E239" s="36"/>
      <c r="F239" s="39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</row>
    <row r="240" spans="1:187" s="40" customFormat="1" x14ac:dyDescent="0.2">
      <c r="A240" s="64"/>
      <c r="B240" s="6"/>
      <c r="C240" s="7"/>
      <c r="D240" s="8"/>
      <c r="E240" s="36"/>
      <c r="F240" s="39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</row>
    <row r="241" spans="1:6" x14ac:dyDescent="0.2">
      <c r="A241" s="64"/>
      <c r="F241" s="39"/>
    </row>
  </sheetData>
  <mergeCells count="1">
    <mergeCell ref="A1:F2"/>
  </mergeCells>
  <printOptions horizontalCentered="1"/>
  <pageMargins left="0" right="0" top="0.19685039370078741" bottom="0.78740157480314965" header="0.51181102362204722" footer="0.19685039370078741"/>
  <pageSetup paperSize="9" firstPageNumber="27" orientation="portrait" r:id="rId1"/>
  <headerFooter scaleWithDoc="0" alignWithMargins="0">
    <oddFooter>&amp;C&amp;"Arial,Gras"&amp;11&amp;K92D050BE&amp;10&amp;K000000 &amp;"CityBlueprint,Gras"&amp;18&amp;K01+024AC&amp;K05-049T&amp;"-,Normal"&amp;8&amp;K000000 &amp;7- 4, Rue Paul-Henri Spaak - 26000 VALENCE
contact@beact.pro&amp;RPage - &amp;P</oddFooter>
  </headerFooter>
  <rowBreaks count="1" manualBreakCount="1">
    <brk id="2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FE5F3-BB91-46E1-9299-367079506B60}">
  <dimension ref="A1:GE242"/>
  <sheetViews>
    <sheetView showZeros="0" view="pageBreakPreview" zoomScaleNormal="100" zoomScaleSheetLayoutView="100" workbookViewId="0">
      <selection activeCell="E13" sqref="E13:E227"/>
    </sheetView>
  </sheetViews>
  <sheetFormatPr baseColWidth="10" defaultColWidth="11.42578125" defaultRowHeight="12.75" x14ac:dyDescent="0.2"/>
  <cols>
    <col min="1" max="1" width="6" style="59" customWidth="1"/>
    <col min="2" max="2" width="54.85546875" style="6" customWidth="1"/>
    <col min="3" max="3" width="7.42578125" style="7" customWidth="1"/>
    <col min="4" max="4" width="7.42578125" style="8" customWidth="1"/>
    <col min="5" max="6" width="12.5703125" style="36" customWidth="1"/>
    <col min="7" max="7" width="11.42578125" style="40"/>
    <col min="8" max="16384" width="11.42578125" style="5"/>
  </cols>
  <sheetData>
    <row r="1" spans="1:10" ht="12.75" customHeight="1" x14ac:dyDescent="0.2">
      <c r="A1" s="217" t="s">
        <v>184</v>
      </c>
      <c r="B1" s="218"/>
      <c r="C1" s="218"/>
      <c r="D1" s="218"/>
      <c r="E1" s="218"/>
      <c r="F1" s="218"/>
      <c r="G1" s="56"/>
    </row>
    <row r="2" spans="1:10" x14ac:dyDescent="0.2">
      <c r="A2" s="218"/>
      <c r="B2" s="218"/>
      <c r="C2" s="218"/>
      <c r="D2" s="218"/>
      <c r="E2" s="218"/>
      <c r="F2" s="218"/>
      <c r="G2" s="56"/>
    </row>
    <row r="3" spans="1:10" ht="10.5" customHeight="1" x14ac:dyDescent="0.9">
      <c r="B3" s="121"/>
    </row>
    <row r="4" spans="1:10" x14ac:dyDescent="0.2">
      <c r="A4" s="58"/>
      <c r="B4" s="9"/>
      <c r="C4" s="19"/>
      <c r="D4" s="20"/>
      <c r="E4" s="20"/>
      <c r="F4" s="20"/>
    </row>
    <row r="5" spans="1:10" x14ac:dyDescent="0.2">
      <c r="A5" s="58"/>
      <c r="B5" s="10" t="s">
        <v>0</v>
      </c>
      <c r="C5" s="19" t="s">
        <v>7</v>
      </c>
      <c r="D5" s="20" t="s">
        <v>1</v>
      </c>
      <c r="E5" s="20" t="s">
        <v>5</v>
      </c>
      <c r="F5" s="20" t="s">
        <v>6</v>
      </c>
    </row>
    <row r="6" spans="1:10" x14ac:dyDescent="0.2">
      <c r="A6" s="58"/>
      <c r="B6" s="11"/>
      <c r="C6" s="21"/>
      <c r="D6" s="20"/>
      <c r="E6" s="19" t="s">
        <v>4</v>
      </c>
      <c r="F6" s="19" t="s">
        <v>4</v>
      </c>
    </row>
    <row r="7" spans="1:10" x14ac:dyDescent="0.2">
      <c r="B7" s="65"/>
      <c r="C7" s="28"/>
      <c r="D7" s="23"/>
      <c r="E7" s="24"/>
      <c r="F7" s="43"/>
    </row>
    <row r="8" spans="1:10" s="38" customFormat="1" ht="31.5" x14ac:dyDescent="0.2">
      <c r="A8" s="60"/>
      <c r="B8" s="12" t="s">
        <v>17</v>
      </c>
      <c r="C8" s="25"/>
      <c r="D8" s="26"/>
      <c r="E8" s="27"/>
      <c r="F8" s="32">
        <f>$C8*E8</f>
        <v>0</v>
      </c>
      <c r="G8" s="37"/>
    </row>
    <row r="9" spans="1:10" x14ac:dyDescent="0.2">
      <c r="C9" s="29"/>
      <c r="D9" s="23"/>
      <c r="E9" s="24"/>
      <c r="F9" s="24">
        <f>$C9*E9</f>
        <v>0</v>
      </c>
      <c r="G9" s="1"/>
      <c r="H9" s="2"/>
      <c r="I9" s="3"/>
      <c r="J9" s="4"/>
    </row>
    <row r="10" spans="1:10" x14ac:dyDescent="0.2">
      <c r="A10" s="62" t="s">
        <v>30</v>
      </c>
      <c r="B10" s="16" t="s">
        <v>29</v>
      </c>
      <c r="C10" s="29"/>
      <c r="D10" s="23"/>
      <c r="E10" s="24"/>
      <c r="F10" s="44"/>
      <c r="G10" s="1"/>
      <c r="H10" s="2"/>
      <c r="I10" s="3"/>
      <c r="J10" s="4"/>
    </row>
    <row r="11" spans="1:10" x14ac:dyDescent="0.2">
      <c r="A11" s="62"/>
      <c r="B11" s="16"/>
      <c r="C11" s="29"/>
      <c r="D11" s="23"/>
      <c r="E11" s="24"/>
      <c r="F11" s="44"/>
      <c r="G11" s="1"/>
      <c r="H11" s="2"/>
      <c r="I11" s="3"/>
      <c r="J11" s="4"/>
    </row>
    <row r="12" spans="1:10" x14ac:dyDescent="0.2">
      <c r="B12" s="13" t="s">
        <v>50</v>
      </c>
      <c r="C12" s="29"/>
      <c r="D12" s="23"/>
      <c r="E12" s="24"/>
      <c r="F12" s="24"/>
      <c r="G12" s="1"/>
      <c r="H12" s="2"/>
      <c r="I12" s="3"/>
      <c r="J12" s="4"/>
    </row>
    <row r="13" spans="1:10" x14ac:dyDescent="0.2">
      <c r="B13" s="67" t="s">
        <v>204</v>
      </c>
      <c r="C13" s="29"/>
      <c r="D13" s="23"/>
      <c r="E13" s="24"/>
      <c r="F13" s="24"/>
      <c r="G13" s="1"/>
      <c r="H13" s="2"/>
      <c r="I13" s="3"/>
      <c r="J13" s="4"/>
    </row>
    <row r="14" spans="1:10" ht="25.5" x14ac:dyDescent="0.2">
      <c r="B14" s="14" t="s">
        <v>205</v>
      </c>
      <c r="C14" s="29">
        <v>45</v>
      </c>
      <c r="D14" s="23" t="s">
        <v>3</v>
      </c>
      <c r="E14" s="24"/>
      <c r="F14" s="80">
        <f t="shared" ref="F14:F20" si="0">$C14*E14</f>
        <v>0</v>
      </c>
      <c r="G14" s="1"/>
      <c r="H14" s="2"/>
      <c r="I14" s="3"/>
      <c r="J14" s="4"/>
    </row>
    <row r="15" spans="1:10" x14ac:dyDescent="0.2">
      <c r="B15" s="14" t="s">
        <v>168</v>
      </c>
      <c r="C15" s="29">
        <v>45</v>
      </c>
      <c r="D15" s="23" t="s">
        <v>3</v>
      </c>
      <c r="E15" s="24"/>
      <c r="F15" s="80">
        <f t="shared" si="0"/>
        <v>0</v>
      </c>
      <c r="G15" s="1"/>
      <c r="H15" s="2"/>
      <c r="I15" s="3"/>
      <c r="J15" s="4"/>
    </row>
    <row r="16" spans="1:10" x14ac:dyDescent="0.2">
      <c r="B16" s="14" t="s">
        <v>206</v>
      </c>
      <c r="C16" s="29">
        <v>8</v>
      </c>
      <c r="D16" s="23" t="s">
        <v>3</v>
      </c>
      <c r="E16" s="24"/>
      <c r="F16" s="80">
        <f t="shared" si="0"/>
        <v>0</v>
      </c>
      <c r="G16" s="1"/>
      <c r="H16" s="2"/>
      <c r="I16" s="3"/>
      <c r="J16" s="4"/>
    </row>
    <row r="17" spans="1:10" x14ac:dyDescent="0.2">
      <c r="B17" s="14"/>
      <c r="C17" s="29"/>
      <c r="D17" s="23"/>
      <c r="F17" s="80">
        <f t="shared" si="0"/>
        <v>0</v>
      </c>
      <c r="G17" s="1"/>
      <c r="H17" s="2"/>
      <c r="I17" s="3"/>
      <c r="J17" s="4"/>
    </row>
    <row r="18" spans="1:10" x14ac:dyDescent="0.2">
      <c r="B18" s="71" t="s">
        <v>47</v>
      </c>
      <c r="C18" s="29">
        <v>1</v>
      </c>
      <c r="D18" s="23" t="s">
        <v>2</v>
      </c>
      <c r="E18" s="24"/>
      <c r="F18" s="80">
        <f t="shared" si="0"/>
        <v>0</v>
      </c>
      <c r="G18" s="1"/>
      <c r="H18" s="2"/>
      <c r="I18" s="3"/>
      <c r="J18" s="4"/>
    </row>
    <row r="19" spans="1:10" x14ac:dyDescent="0.2">
      <c r="B19" s="71" t="s">
        <v>48</v>
      </c>
      <c r="C19" s="29">
        <v>1</v>
      </c>
      <c r="D19" s="23" t="s">
        <v>2</v>
      </c>
      <c r="E19" s="24"/>
      <c r="F19" s="80">
        <f t="shared" si="0"/>
        <v>0</v>
      </c>
      <c r="G19" s="1"/>
      <c r="H19" s="2"/>
      <c r="I19" s="3"/>
      <c r="J19" s="4"/>
    </row>
    <row r="20" spans="1:10" x14ac:dyDescent="0.2">
      <c r="B20" s="71" t="s">
        <v>146</v>
      </c>
      <c r="C20" s="29">
        <v>1</v>
      </c>
      <c r="D20" s="23" t="s">
        <v>2</v>
      </c>
      <c r="E20" s="24"/>
      <c r="F20" s="80">
        <f t="shared" si="0"/>
        <v>0</v>
      </c>
      <c r="G20" s="1"/>
      <c r="H20" s="2"/>
      <c r="I20" s="3"/>
      <c r="J20" s="4"/>
    </row>
    <row r="21" spans="1:10" x14ac:dyDescent="0.2">
      <c r="B21" s="14"/>
      <c r="C21" s="29"/>
      <c r="D21" s="23"/>
      <c r="E21" s="24"/>
      <c r="F21" s="24"/>
      <c r="G21" s="1"/>
      <c r="H21" s="2"/>
      <c r="I21" s="3"/>
      <c r="J21" s="4"/>
    </row>
    <row r="22" spans="1:10" x14ac:dyDescent="0.2">
      <c r="B22" s="53" t="str">
        <f>CONCATENATE("SOUS-TOTAL HT  - ARTICLE ",A10)</f>
        <v>SOUS-TOTAL HT  - ARTICLE 1.1</v>
      </c>
      <c r="C22" s="48"/>
      <c r="D22" s="49"/>
      <c r="E22" s="50"/>
      <c r="F22" s="51">
        <f>SUM(F10:F20)</f>
        <v>0</v>
      </c>
      <c r="G22" s="1"/>
      <c r="H22" s="2"/>
      <c r="I22" s="3"/>
      <c r="J22" s="4"/>
    </row>
    <row r="23" spans="1:10" x14ac:dyDescent="0.2">
      <c r="B23" s="14"/>
      <c r="C23" s="29"/>
      <c r="D23" s="23"/>
      <c r="E23" s="24"/>
      <c r="F23" s="24"/>
      <c r="G23" s="1"/>
      <c r="H23" s="2"/>
      <c r="I23" s="3"/>
      <c r="J23" s="4"/>
    </row>
    <row r="24" spans="1:10" x14ac:dyDescent="0.2">
      <c r="A24" s="62" t="s">
        <v>31</v>
      </c>
      <c r="B24" s="16" t="s">
        <v>111</v>
      </c>
      <c r="C24" s="29"/>
      <c r="D24" s="23"/>
      <c r="E24" s="24"/>
      <c r="F24" s="44"/>
      <c r="G24" s="1"/>
      <c r="H24" s="2"/>
      <c r="I24" s="3"/>
      <c r="J24" s="4"/>
    </row>
    <row r="25" spans="1:10" x14ac:dyDescent="0.2">
      <c r="B25" s="14"/>
      <c r="C25" s="29"/>
      <c r="D25" s="23"/>
      <c r="E25" s="24"/>
      <c r="F25" s="24"/>
      <c r="G25" s="1"/>
      <c r="H25" s="2"/>
      <c r="I25" s="3"/>
      <c r="J25" s="4"/>
    </row>
    <row r="26" spans="1:10" x14ac:dyDescent="0.2">
      <c r="B26" s="67" t="s">
        <v>114</v>
      </c>
      <c r="C26" s="29"/>
      <c r="D26" s="23"/>
      <c r="E26" s="24"/>
      <c r="F26" s="24"/>
      <c r="G26" s="1"/>
      <c r="H26" s="2"/>
      <c r="I26" s="3"/>
      <c r="J26" s="4"/>
    </row>
    <row r="27" spans="1:10" ht="25.5" x14ac:dyDescent="0.2">
      <c r="B27" s="14" t="s">
        <v>193</v>
      </c>
      <c r="C27" s="28">
        <v>1</v>
      </c>
      <c r="D27" s="23" t="s">
        <v>2</v>
      </c>
      <c r="E27" s="24"/>
      <c r="F27" s="80">
        <f t="shared" ref="F27:F32" si="1">$C27*E27</f>
        <v>0</v>
      </c>
      <c r="G27" s="1"/>
      <c r="H27" s="2"/>
      <c r="I27" s="3"/>
      <c r="J27" s="4"/>
    </row>
    <row r="28" spans="1:10" ht="25.5" x14ac:dyDescent="0.2">
      <c r="B28" s="14" t="s">
        <v>167</v>
      </c>
      <c r="C28" s="28">
        <v>1</v>
      </c>
      <c r="D28" s="23" t="s">
        <v>2</v>
      </c>
      <c r="E28" s="24"/>
      <c r="F28" s="80">
        <f t="shared" si="1"/>
        <v>0</v>
      </c>
      <c r="G28" s="1"/>
      <c r="H28" s="2"/>
      <c r="I28" s="3"/>
      <c r="J28" s="4"/>
    </row>
    <row r="29" spans="1:10" ht="25.5" x14ac:dyDescent="0.2">
      <c r="B29" s="14" t="s">
        <v>166</v>
      </c>
      <c r="C29" s="28">
        <v>2</v>
      </c>
      <c r="D29" s="23" t="s">
        <v>2</v>
      </c>
      <c r="E29" s="24"/>
      <c r="F29" s="80">
        <f t="shared" si="1"/>
        <v>0</v>
      </c>
      <c r="G29" s="1"/>
      <c r="H29" s="2"/>
      <c r="I29" s="3"/>
      <c r="J29" s="4"/>
    </row>
    <row r="30" spans="1:10" x14ac:dyDescent="0.2">
      <c r="B30" s="14" t="s">
        <v>163</v>
      </c>
      <c r="C30" s="28">
        <v>25</v>
      </c>
      <c r="D30" s="23" t="s">
        <v>3</v>
      </c>
      <c r="E30" s="24"/>
      <c r="F30" s="80">
        <f t="shared" si="1"/>
        <v>0</v>
      </c>
      <c r="G30" s="1"/>
      <c r="H30" s="2"/>
      <c r="I30" s="3"/>
      <c r="J30" s="4"/>
    </row>
    <row r="31" spans="1:10" x14ac:dyDescent="0.2">
      <c r="B31" s="14" t="s">
        <v>75</v>
      </c>
      <c r="C31" s="28">
        <v>1</v>
      </c>
      <c r="D31" s="23" t="s">
        <v>2</v>
      </c>
      <c r="E31" s="24"/>
      <c r="F31" s="80">
        <f t="shared" si="1"/>
        <v>0</v>
      </c>
      <c r="G31" s="1"/>
      <c r="H31" s="2"/>
      <c r="I31" s="3"/>
      <c r="J31" s="4"/>
    </row>
    <row r="32" spans="1:10" x14ac:dyDescent="0.2">
      <c r="B32" s="14" t="s">
        <v>42</v>
      </c>
      <c r="C32" s="28">
        <v>3</v>
      </c>
      <c r="D32" s="23" t="s">
        <v>1</v>
      </c>
      <c r="E32" s="24"/>
      <c r="F32" s="80">
        <f t="shared" si="1"/>
        <v>0</v>
      </c>
      <c r="G32" s="1"/>
      <c r="H32" s="2"/>
      <c r="I32" s="3"/>
      <c r="J32" s="4"/>
    </row>
    <row r="33" spans="1:10" x14ac:dyDescent="0.2">
      <c r="B33" s="5"/>
      <c r="C33" s="29"/>
      <c r="D33" s="29"/>
      <c r="E33" s="29"/>
      <c r="F33" s="29"/>
      <c r="G33" s="1"/>
      <c r="H33" s="2"/>
      <c r="I33" s="3"/>
      <c r="J33" s="4"/>
    </row>
    <row r="34" spans="1:10" x14ac:dyDescent="0.2">
      <c r="B34" s="53" t="str">
        <f>CONCATENATE("SOUS-TOTAL HT  - ARTICLE ",A24)</f>
        <v>SOUS-TOTAL HT  - ARTICLE 1.2</v>
      </c>
      <c r="C34" s="48"/>
      <c r="D34" s="49"/>
      <c r="E34" s="50"/>
      <c r="F34" s="51">
        <f>SUM(F27:F33)</f>
        <v>0</v>
      </c>
      <c r="G34" s="1"/>
      <c r="H34" s="2"/>
      <c r="I34" s="3"/>
      <c r="J34" s="4"/>
    </row>
    <row r="35" spans="1:10" x14ac:dyDescent="0.2">
      <c r="B35" s="5"/>
      <c r="C35" s="29"/>
      <c r="D35" s="29"/>
      <c r="E35" s="29"/>
      <c r="F35" s="29"/>
      <c r="G35" s="1"/>
      <c r="H35" s="2"/>
      <c r="I35" s="3"/>
      <c r="J35" s="4"/>
    </row>
    <row r="36" spans="1:10" x14ac:dyDescent="0.2">
      <c r="A36" s="62" t="s">
        <v>115</v>
      </c>
      <c r="B36" s="16" t="s">
        <v>116</v>
      </c>
      <c r="C36" s="28"/>
      <c r="D36" s="23"/>
      <c r="E36" s="24"/>
      <c r="F36" s="24"/>
      <c r="G36" s="1"/>
      <c r="H36" s="2"/>
      <c r="I36" s="3"/>
      <c r="J36" s="4"/>
    </row>
    <row r="37" spans="1:10" x14ac:dyDescent="0.2">
      <c r="A37" s="62"/>
      <c r="B37" s="16"/>
      <c r="C37" s="28"/>
      <c r="D37" s="23"/>
      <c r="E37" s="24"/>
      <c r="F37" s="24"/>
      <c r="G37" s="1"/>
      <c r="H37" s="2"/>
      <c r="I37" s="3"/>
      <c r="J37" s="4"/>
    </row>
    <row r="38" spans="1:10" x14ac:dyDescent="0.2">
      <c r="A38" s="62"/>
      <c r="B38" s="67" t="s">
        <v>118</v>
      </c>
      <c r="C38" s="28"/>
      <c r="D38" s="23"/>
      <c r="E38" s="24"/>
      <c r="F38" s="24"/>
      <c r="G38" s="1"/>
      <c r="H38" s="2"/>
      <c r="I38" s="3"/>
      <c r="J38" s="4"/>
    </row>
    <row r="39" spans="1:10" x14ac:dyDescent="0.2">
      <c r="A39" s="62"/>
      <c r="B39" s="14" t="s">
        <v>43</v>
      </c>
      <c r="C39" s="28">
        <v>52</v>
      </c>
      <c r="D39" s="23" t="s">
        <v>3</v>
      </c>
      <c r="E39" s="24"/>
      <c r="F39" s="80">
        <f t="shared" ref="F39:F45" si="2">$C39*E39</f>
        <v>0</v>
      </c>
      <c r="G39" s="1"/>
      <c r="H39" s="2"/>
      <c r="I39" s="3"/>
      <c r="J39" s="4"/>
    </row>
    <row r="40" spans="1:10" x14ac:dyDescent="0.2">
      <c r="A40" s="62"/>
      <c r="B40" s="14" t="s">
        <v>44</v>
      </c>
      <c r="C40" s="28">
        <v>52</v>
      </c>
      <c r="D40" s="23" t="s">
        <v>3</v>
      </c>
      <c r="F40" s="80">
        <f t="shared" si="2"/>
        <v>0</v>
      </c>
      <c r="G40" s="1"/>
      <c r="H40" s="2"/>
      <c r="I40" s="3"/>
      <c r="J40" s="4"/>
    </row>
    <row r="41" spans="1:10" x14ac:dyDescent="0.2">
      <c r="A41" s="62"/>
      <c r="B41" s="14" t="s">
        <v>45</v>
      </c>
      <c r="C41" s="28">
        <v>44</v>
      </c>
      <c r="D41" s="23" t="s">
        <v>3</v>
      </c>
      <c r="E41" s="24"/>
      <c r="F41" s="80">
        <f t="shared" si="2"/>
        <v>0</v>
      </c>
      <c r="G41" s="1"/>
      <c r="H41" s="2"/>
      <c r="I41" s="3"/>
      <c r="J41" s="4"/>
    </row>
    <row r="42" spans="1:10" x14ac:dyDescent="0.2">
      <c r="A42" s="62"/>
      <c r="B42" s="14" t="s">
        <v>46</v>
      </c>
      <c r="C42" s="28">
        <v>44</v>
      </c>
      <c r="D42" s="23" t="s">
        <v>3</v>
      </c>
      <c r="E42" s="24"/>
      <c r="F42" s="80">
        <f t="shared" si="2"/>
        <v>0</v>
      </c>
      <c r="G42" s="1"/>
      <c r="H42" s="2"/>
      <c r="I42" s="3"/>
      <c r="J42" s="4"/>
    </row>
    <row r="43" spans="1:10" x14ac:dyDescent="0.2">
      <c r="A43" s="62"/>
      <c r="B43" s="14" t="s">
        <v>45</v>
      </c>
      <c r="C43" s="28">
        <v>100</v>
      </c>
      <c r="D43" s="23" t="s">
        <v>3</v>
      </c>
      <c r="E43" s="24"/>
      <c r="F43" s="80">
        <f t="shared" si="2"/>
        <v>0</v>
      </c>
      <c r="G43" s="1"/>
      <c r="H43" s="2"/>
      <c r="I43" s="3"/>
      <c r="J43" s="4"/>
    </row>
    <row r="44" spans="1:10" x14ac:dyDescent="0.2">
      <c r="A44" s="62"/>
      <c r="B44" s="14" t="s">
        <v>46</v>
      </c>
      <c r="C44" s="28">
        <v>100</v>
      </c>
      <c r="D44" s="23" t="s">
        <v>3</v>
      </c>
      <c r="E44" s="24"/>
      <c r="F44" s="80">
        <f t="shared" si="2"/>
        <v>0</v>
      </c>
      <c r="G44" s="1"/>
      <c r="H44" s="2"/>
      <c r="I44" s="3"/>
      <c r="J44" s="4"/>
    </row>
    <row r="45" spans="1:10" x14ac:dyDescent="0.2">
      <c r="A45" s="62"/>
      <c r="B45" s="14" t="s">
        <v>164</v>
      </c>
      <c r="C45" s="28">
        <v>1</v>
      </c>
      <c r="D45" s="23" t="s">
        <v>2</v>
      </c>
      <c r="E45" s="24"/>
      <c r="F45" s="80">
        <f t="shared" si="2"/>
        <v>0</v>
      </c>
      <c r="G45" s="1"/>
      <c r="H45" s="2"/>
      <c r="I45" s="3"/>
      <c r="J45" s="4"/>
    </row>
    <row r="46" spans="1:10" x14ac:dyDescent="0.2">
      <c r="A46" s="62"/>
      <c r="B46" s="16"/>
      <c r="C46" s="28"/>
      <c r="D46" s="23"/>
      <c r="E46" s="24"/>
      <c r="F46" s="24"/>
      <c r="G46" s="1"/>
      <c r="H46" s="2"/>
      <c r="I46" s="3"/>
      <c r="J46" s="4"/>
    </row>
    <row r="47" spans="1:10" x14ac:dyDescent="0.2">
      <c r="A47" s="5"/>
      <c r="B47" s="53" t="str">
        <f>CONCATENATE("SOUS-TOTAL HT  - ARTICLE ",A36)</f>
        <v>SOUS-TOTAL HT  - ARTICLE 1.3</v>
      </c>
      <c r="C47" s="81"/>
      <c r="D47" s="82"/>
      <c r="E47" s="83"/>
      <c r="F47" s="120">
        <f>SUM(F38:F46)</f>
        <v>0</v>
      </c>
      <c r="G47" s="1"/>
      <c r="H47" s="2"/>
      <c r="I47" s="3"/>
      <c r="J47" s="4"/>
    </row>
    <row r="48" spans="1:10" x14ac:dyDescent="0.2">
      <c r="B48" s="5"/>
      <c r="C48" s="73"/>
      <c r="D48" s="73"/>
      <c r="E48" s="73"/>
      <c r="F48" s="5"/>
      <c r="G48" s="1"/>
      <c r="H48" s="2"/>
      <c r="I48" s="3"/>
      <c r="J48" s="4"/>
    </row>
    <row r="49" spans="1:10" x14ac:dyDescent="0.2">
      <c r="A49" s="62" t="s">
        <v>110</v>
      </c>
      <c r="B49" s="16" t="s">
        <v>109</v>
      </c>
      <c r="C49" s="73"/>
      <c r="D49" s="76"/>
      <c r="E49" s="80"/>
      <c r="F49" s="96">
        <f>$C49*E49</f>
        <v>0</v>
      </c>
      <c r="G49" s="1"/>
      <c r="H49" s="2"/>
      <c r="I49" s="3"/>
      <c r="J49" s="4"/>
    </row>
    <row r="50" spans="1:10" x14ac:dyDescent="0.2">
      <c r="B50" s="13"/>
      <c r="C50" s="73"/>
      <c r="D50" s="76"/>
      <c r="E50" s="80"/>
      <c r="F50" s="96">
        <f>$C50*E50</f>
        <v>0</v>
      </c>
      <c r="G50" s="66"/>
      <c r="H50" s="2"/>
      <c r="I50" s="3"/>
      <c r="J50" s="4"/>
    </row>
    <row r="51" spans="1:10" ht="38.25" x14ac:dyDescent="0.2">
      <c r="B51" s="71" t="s">
        <v>54</v>
      </c>
      <c r="C51" s="77">
        <v>15</v>
      </c>
      <c r="D51" s="68" t="s">
        <v>51</v>
      </c>
      <c r="E51" s="69"/>
      <c r="F51" s="80">
        <f t="shared" ref="F51:F58" si="3">$C51*E51</f>
        <v>0</v>
      </c>
      <c r="G51" s="79"/>
      <c r="H51" s="2"/>
      <c r="I51" s="3"/>
      <c r="J51" s="4"/>
    </row>
    <row r="52" spans="1:10" x14ac:dyDescent="0.2">
      <c r="B52" s="72" t="s">
        <v>55</v>
      </c>
      <c r="C52" s="77"/>
      <c r="D52" s="68" t="s">
        <v>52</v>
      </c>
      <c r="E52" s="113"/>
      <c r="F52" s="80">
        <f t="shared" si="3"/>
        <v>0</v>
      </c>
      <c r="G52" s="79"/>
      <c r="H52" s="2"/>
      <c r="I52" s="3"/>
      <c r="J52" s="4"/>
    </row>
    <row r="53" spans="1:10" x14ac:dyDescent="0.2">
      <c r="B53" s="5"/>
      <c r="C53" s="77"/>
      <c r="D53" s="68"/>
      <c r="E53" s="113"/>
      <c r="F53" s="80">
        <f t="shared" si="3"/>
        <v>0</v>
      </c>
      <c r="G53" s="79"/>
      <c r="H53" s="2"/>
      <c r="I53" s="3"/>
      <c r="J53" s="4"/>
    </row>
    <row r="54" spans="1:10" x14ac:dyDescent="0.2">
      <c r="B54" s="72" t="s">
        <v>53</v>
      </c>
      <c r="C54" s="77">
        <v>15</v>
      </c>
      <c r="D54" s="68" t="s">
        <v>1</v>
      </c>
      <c r="E54" s="112"/>
      <c r="F54" s="80">
        <f t="shared" si="3"/>
        <v>0</v>
      </c>
      <c r="G54" s="79"/>
      <c r="H54" s="2"/>
      <c r="I54" s="3"/>
      <c r="J54" s="4"/>
    </row>
    <row r="55" spans="1:10" x14ac:dyDescent="0.2">
      <c r="B55" s="5"/>
      <c r="C55" s="78"/>
      <c r="D55" s="73"/>
      <c r="E55" s="113"/>
      <c r="F55" s="80">
        <f t="shared" si="3"/>
        <v>0</v>
      </c>
      <c r="G55" s="66"/>
      <c r="H55" s="2"/>
      <c r="I55" s="3"/>
      <c r="J55" s="4"/>
    </row>
    <row r="56" spans="1:10" x14ac:dyDescent="0.2">
      <c r="B56" s="72" t="s">
        <v>84</v>
      </c>
      <c r="C56" s="77">
        <v>7</v>
      </c>
      <c r="D56" s="68" t="s">
        <v>1</v>
      </c>
      <c r="E56" s="112"/>
      <c r="F56" s="80">
        <f t="shared" si="3"/>
        <v>0</v>
      </c>
      <c r="G56" s="66"/>
      <c r="H56" s="2"/>
      <c r="I56" s="3"/>
      <c r="J56" s="4"/>
    </row>
    <row r="57" spans="1:10" x14ac:dyDescent="0.2">
      <c r="B57" s="72"/>
      <c r="C57" s="77"/>
      <c r="D57" s="68"/>
      <c r="E57" s="114"/>
      <c r="F57" s="80">
        <f t="shared" si="3"/>
        <v>0</v>
      </c>
      <c r="G57" s="66"/>
      <c r="H57" s="2"/>
      <c r="I57" s="3"/>
      <c r="J57" s="4"/>
    </row>
    <row r="58" spans="1:10" x14ac:dyDescent="0.2">
      <c r="B58" s="72" t="s">
        <v>85</v>
      </c>
      <c r="C58" s="77">
        <v>8</v>
      </c>
      <c r="D58" s="68" t="s">
        <v>1</v>
      </c>
      <c r="E58" s="112"/>
      <c r="F58" s="80">
        <f t="shared" si="3"/>
        <v>0</v>
      </c>
      <c r="G58" s="88"/>
      <c r="H58" s="2"/>
      <c r="I58" s="3"/>
      <c r="J58" s="4"/>
    </row>
    <row r="59" spans="1:10" x14ac:dyDescent="0.2">
      <c r="B59" s="95"/>
      <c r="C59" s="93"/>
      <c r="D59" s="90"/>
      <c r="E59" s="91"/>
      <c r="F59" s="80"/>
      <c r="G59" s="66"/>
      <c r="H59" s="2"/>
      <c r="I59" s="3"/>
      <c r="J59" s="4"/>
    </row>
    <row r="60" spans="1:10" x14ac:dyDescent="0.2">
      <c r="B60" s="53" t="str">
        <f>CONCATENATE("SOUS-TOTAL HT  - ARTICLE ",A49)</f>
        <v>SOUS-TOTAL HT  - ARTICLE 1.4</v>
      </c>
      <c r="C60" s="81"/>
      <c r="D60" s="82"/>
      <c r="E60" s="83"/>
      <c r="F60" s="84">
        <f>SUM(F50:F59)</f>
        <v>0</v>
      </c>
      <c r="G60" s="89"/>
      <c r="H60" s="2"/>
      <c r="I60" s="3"/>
      <c r="J60" s="4"/>
    </row>
    <row r="61" spans="1:10" x14ac:dyDescent="0.2">
      <c r="B61" s="70"/>
      <c r="C61" s="74"/>
      <c r="D61" s="75"/>
      <c r="E61" s="85"/>
      <c r="F61" s="85"/>
      <c r="G61" s="89"/>
      <c r="H61" s="2"/>
      <c r="I61" s="3"/>
      <c r="J61" s="4"/>
    </row>
    <row r="62" spans="1:10" x14ac:dyDescent="0.2">
      <c r="A62" s="116" t="s">
        <v>32</v>
      </c>
      <c r="B62" s="16" t="s">
        <v>97</v>
      </c>
      <c r="C62" s="29"/>
      <c r="D62" s="23"/>
      <c r="E62" s="24"/>
      <c r="F62" s="24">
        <f>$C62*E62</f>
        <v>0</v>
      </c>
      <c r="G62" s="89"/>
      <c r="H62" s="2"/>
      <c r="I62" s="3"/>
      <c r="J62" s="4"/>
    </row>
    <row r="63" spans="1:10" x14ac:dyDescent="0.2">
      <c r="A63" s="33"/>
      <c r="C63" s="29"/>
      <c r="D63" s="23"/>
      <c r="E63" s="24"/>
      <c r="F63" s="24">
        <f>$C63*E63</f>
        <v>0</v>
      </c>
      <c r="G63" s="1"/>
      <c r="H63" s="2"/>
      <c r="I63" s="3"/>
      <c r="J63" s="4"/>
    </row>
    <row r="64" spans="1:10" ht="12.75" customHeight="1" x14ac:dyDescent="0.2">
      <c r="A64" s="33"/>
      <c r="B64" s="6" t="s">
        <v>18</v>
      </c>
      <c r="C64" s="29"/>
      <c r="D64" s="23"/>
      <c r="E64" s="24"/>
      <c r="F64" s="24"/>
      <c r="G64" s="1"/>
      <c r="H64" s="2"/>
      <c r="I64" s="3"/>
      <c r="J64" s="4"/>
    </row>
    <row r="65" spans="1:10" x14ac:dyDescent="0.2">
      <c r="A65" s="33"/>
      <c r="B65" s="115" t="s">
        <v>86</v>
      </c>
      <c r="C65" s="29"/>
      <c r="D65" s="23"/>
      <c r="E65" s="24"/>
      <c r="F65" s="24"/>
      <c r="G65" s="1"/>
      <c r="H65" s="2"/>
      <c r="I65" s="3"/>
      <c r="J65" s="4"/>
    </row>
    <row r="66" spans="1:10" s="38" customFormat="1" x14ac:dyDescent="0.2">
      <c r="A66" s="33"/>
      <c r="B66" s="14" t="s">
        <v>173</v>
      </c>
      <c r="C66" s="29">
        <v>18</v>
      </c>
      <c r="D66" s="23" t="s">
        <v>1</v>
      </c>
      <c r="E66" s="24"/>
      <c r="F66" s="80">
        <f t="shared" ref="F66:F94" si="4">$C66*E66</f>
        <v>0</v>
      </c>
      <c r="G66" s="37"/>
    </row>
    <row r="67" spans="1:10" s="38" customFormat="1" x14ac:dyDescent="0.2">
      <c r="A67" s="33"/>
      <c r="B67" s="14" t="s">
        <v>88</v>
      </c>
      <c r="C67" s="29">
        <v>61</v>
      </c>
      <c r="D67" s="23" t="s">
        <v>1</v>
      </c>
      <c r="E67" s="24"/>
      <c r="F67" s="80">
        <f t="shared" si="4"/>
        <v>0</v>
      </c>
      <c r="G67" s="37"/>
    </row>
    <row r="68" spans="1:10" x14ac:dyDescent="0.2">
      <c r="A68" s="33"/>
      <c r="B68" s="14" t="s">
        <v>144</v>
      </c>
      <c r="C68" s="29">
        <v>15</v>
      </c>
      <c r="D68" s="23" t="s">
        <v>1</v>
      </c>
      <c r="E68" s="24"/>
      <c r="F68" s="80">
        <f t="shared" si="4"/>
        <v>0</v>
      </c>
      <c r="G68" s="1"/>
      <c r="H68" s="2"/>
      <c r="I68" s="3"/>
      <c r="J68" s="4"/>
    </row>
    <row r="69" spans="1:10" x14ac:dyDescent="0.2">
      <c r="A69" s="33"/>
      <c r="B69" s="14" t="s">
        <v>89</v>
      </c>
      <c r="C69" s="29">
        <v>78</v>
      </c>
      <c r="D69" s="23" t="s">
        <v>1</v>
      </c>
      <c r="E69" s="24"/>
      <c r="F69" s="80">
        <f t="shared" si="4"/>
        <v>0</v>
      </c>
      <c r="G69" s="1"/>
      <c r="H69" s="2"/>
      <c r="I69" s="3"/>
      <c r="J69" s="4"/>
    </row>
    <row r="70" spans="1:10" x14ac:dyDescent="0.2">
      <c r="A70" s="33"/>
      <c r="B70" s="14" t="s">
        <v>143</v>
      </c>
      <c r="C70" s="29">
        <v>40</v>
      </c>
      <c r="D70" s="23" t="s">
        <v>1</v>
      </c>
      <c r="E70" s="24"/>
      <c r="F70" s="80">
        <f t="shared" si="4"/>
        <v>0</v>
      </c>
      <c r="G70" s="1"/>
      <c r="H70" s="2"/>
      <c r="I70" s="3"/>
      <c r="J70" s="4"/>
    </row>
    <row r="71" spans="1:10" x14ac:dyDescent="0.2">
      <c r="A71" s="33"/>
      <c r="B71" s="14" t="s">
        <v>19</v>
      </c>
      <c r="C71" s="29">
        <v>429</v>
      </c>
      <c r="D71" s="23" t="s">
        <v>1</v>
      </c>
      <c r="E71" s="24"/>
      <c r="F71" s="80">
        <f t="shared" si="4"/>
        <v>0</v>
      </c>
      <c r="G71" s="1"/>
      <c r="H71" s="2"/>
      <c r="I71" s="3"/>
      <c r="J71" s="4"/>
    </row>
    <row r="72" spans="1:10" x14ac:dyDescent="0.2">
      <c r="A72" s="33"/>
      <c r="B72" s="14" t="s">
        <v>91</v>
      </c>
      <c r="C72" s="73">
        <v>45</v>
      </c>
      <c r="D72" s="76" t="s">
        <v>1</v>
      </c>
      <c r="E72" s="80"/>
      <c r="F72" s="80">
        <f t="shared" si="4"/>
        <v>0</v>
      </c>
      <c r="G72" s="1"/>
      <c r="H72" s="2"/>
      <c r="I72" s="3"/>
      <c r="J72" s="4"/>
    </row>
    <row r="73" spans="1:10" ht="12.75" customHeight="1" x14ac:dyDescent="0.2">
      <c r="A73" s="33"/>
      <c r="B73" s="14" t="s">
        <v>90</v>
      </c>
      <c r="C73" s="73">
        <v>15</v>
      </c>
      <c r="D73" s="76" t="s">
        <v>1</v>
      </c>
      <c r="E73" s="80"/>
      <c r="F73" s="80">
        <f t="shared" si="4"/>
        <v>0</v>
      </c>
      <c r="G73" s="1"/>
      <c r="H73" s="2"/>
      <c r="I73" s="3"/>
      <c r="J73" s="4"/>
    </row>
    <row r="74" spans="1:10" x14ac:dyDescent="0.2">
      <c r="A74" s="33"/>
      <c r="B74" s="5"/>
      <c r="C74" s="73"/>
      <c r="D74" s="73"/>
      <c r="E74" s="73"/>
      <c r="F74" s="80">
        <f t="shared" si="4"/>
        <v>0</v>
      </c>
      <c r="G74" s="1"/>
      <c r="H74" s="2"/>
      <c r="I74" s="3"/>
      <c r="J74" s="4"/>
    </row>
    <row r="75" spans="1:10" x14ac:dyDescent="0.2">
      <c r="A75" s="33"/>
      <c r="B75" s="115" t="s">
        <v>92</v>
      </c>
      <c r="C75" s="73"/>
      <c r="D75" s="76"/>
      <c r="E75" s="80"/>
      <c r="F75" s="80">
        <f t="shared" si="4"/>
        <v>0</v>
      </c>
      <c r="G75" s="1"/>
      <c r="H75" s="1"/>
      <c r="I75" s="3"/>
      <c r="J75" s="4"/>
    </row>
    <row r="76" spans="1:10" x14ac:dyDescent="0.2">
      <c r="A76" s="33"/>
      <c r="B76" s="14" t="s">
        <v>101</v>
      </c>
      <c r="C76" s="73">
        <v>18</v>
      </c>
      <c r="D76" s="76" t="s">
        <v>1</v>
      </c>
      <c r="E76" s="80"/>
      <c r="F76" s="80">
        <f t="shared" si="4"/>
        <v>0</v>
      </c>
      <c r="G76" s="1"/>
      <c r="H76" s="1"/>
      <c r="I76" s="3"/>
      <c r="J76" s="4"/>
    </row>
    <row r="77" spans="1:10" x14ac:dyDescent="0.2">
      <c r="A77" s="33"/>
      <c r="B77" s="14"/>
      <c r="C77" s="29"/>
      <c r="D77" s="23"/>
      <c r="E77" s="24"/>
      <c r="F77" s="80">
        <f t="shared" si="4"/>
        <v>0</v>
      </c>
      <c r="G77" s="1"/>
      <c r="H77" s="1"/>
      <c r="I77" s="3"/>
      <c r="J77" s="4"/>
    </row>
    <row r="78" spans="1:10" x14ac:dyDescent="0.2">
      <c r="A78" s="33"/>
      <c r="B78" s="14" t="s">
        <v>194</v>
      </c>
      <c r="C78" s="29">
        <v>15</v>
      </c>
      <c r="D78" s="23" t="s">
        <v>1</v>
      </c>
      <c r="E78" s="24"/>
      <c r="F78" s="80">
        <f t="shared" si="4"/>
        <v>0</v>
      </c>
      <c r="G78" s="1"/>
      <c r="H78" s="1"/>
      <c r="I78" s="3"/>
      <c r="J78" s="4"/>
    </row>
    <row r="79" spans="1:10" x14ac:dyDescent="0.2">
      <c r="A79" s="33"/>
      <c r="B79" s="14" t="s">
        <v>94</v>
      </c>
      <c r="C79" s="29">
        <v>15</v>
      </c>
      <c r="D79" s="23" t="s">
        <v>1</v>
      </c>
      <c r="E79" s="24"/>
      <c r="F79" s="80">
        <f t="shared" si="4"/>
        <v>0</v>
      </c>
      <c r="G79" s="1"/>
      <c r="H79" s="1"/>
      <c r="I79" s="3"/>
      <c r="J79" s="4"/>
    </row>
    <row r="80" spans="1:10" x14ac:dyDescent="0.2">
      <c r="A80" s="33"/>
      <c r="B80" s="14" t="s">
        <v>145</v>
      </c>
      <c r="C80" s="29">
        <v>15</v>
      </c>
      <c r="D80" s="23" t="s">
        <v>1</v>
      </c>
      <c r="E80" s="24"/>
      <c r="F80" s="80">
        <f t="shared" si="4"/>
        <v>0</v>
      </c>
      <c r="G80" s="1"/>
      <c r="H80" s="1"/>
      <c r="I80" s="3"/>
      <c r="J80" s="4"/>
    </row>
    <row r="81" spans="1:10" x14ac:dyDescent="0.2">
      <c r="A81" s="33"/>
      <c r="B81" s="14" t="s">
        <v>93</v>
      </c>
      <c r="C81" s="29">
        <v>66</v>
      </c>
      <c r="D81" s="23" t="s">
        <v>1</v>
      </c>
      <c r="E81" s="24"/>
      <c r="F81" s="80">
        <f t="shared" si="4"/>
        <v>0</v>
      </c>
      <c r="G81" s="1"/>
      <c r="H81" s="1"/>
      <c r="I81" s="3"/>
      <c r="J81" s="4"/>
    </row>
    <row r="82" spans="1:10" x14ac:dyDescent="0.2">
      <c r="A82" s="33"/>
      <c r="B82" s="14"/>
      <c r="C82" s="29"/>
      <c r="D82" s="23"/>
      <c r="E82" s="24"/>
      <c r="F82" s="80">
        <f t="shared" si="4"/>
        <v>0</v>
      </c>
      <c r="G82" s="1"/>
      <c r="H82" s="3"/>
      <c r="I82" s="4"/>
    </row>
    <row r="83" spans="1:10" ht="38.25" x14ac:dyDescent="0.2">
      <c r="A83" s="33"/>
      <c r="B83" s="6" t="s">
        <v>18</v>
      </c>
      <c r="C83" s="29"/>
      <c r="D83" s="23"/>
      <c r="E83" s="24"/>
      <c r="F83" s="80">
        <f t="shared" si="4"/>
        <v>0</v>
      </c>
      <c r="G83" s="1"/>
      <c r="H83" s="1"/>
      <c r="I83" s="3"/>
      <c r="J83" s="4"/>
    </row>
    <row r="84" spans="1:10" x14ac:dyDescent="0.2">
      <c r="A84" s="33"/>
      <c r="B84" s="14" t="s">
        <v>195</v>
      </c>
      <c r="C84" s="29">
        <v>15</v>
      </c>
      <c r="D84" s="23" t="s">
        <v>1</v>
      </c>
      <c r="E84" s="24"/>
      <c r="F84" s="80">
        <f t="shared" si="4"/>
        <v>0</v>
      </c>
      <c r="G84" s="1"/>
      <c r="H84" s="1"/>
      <c r="I84" s="3"/>
      <c r="J84" s="4"/>
    </row>
    <row r="85" spans="1:10" x14ac:dyDescent="0.2">
      <c r="A85" s="33"/>
      <c r="B85" s="14" t="s">
        <v>196</v>
      </c>
      <c r="C85" s="29">
        <v>18</v>
      </c>
      <c r="D85" s="23" t="s">
        <v>1</v>
      </c>
      <c r="E85" s="24"/>
      <c r="F85" s="80">
        <f t="shared" si="4"/>
        <v>0</v>
      </c>
      <c r="G85" s="1"/>
      <c r="H85" s="1"/>
      <c r="I85" s="3"/>
      <c r="J85" s="4"/>
    </row>
    <row r="86" spans="1:10" x14ac:dyDescent="0.2">
      <c r="A86" s="33"/>
      <c r="B86" s="14" t="s">
        <v>95</v>
      </c>
      <c r="C86" s="29">
        <v>143</v>
      </c>
      <c r="D86" s="23" t="s">
        <v>1</v>
      </c>
      <c r="E86" s="24"/>
      <c r="F86" s="80">
        <f t="shared" si="4"/>
        <v>0</v>
      </c>
      <c r="G86" s="1"/>
      <c r="H86" s="1"/>
      <c r="I86" s="3"/>
      <c r="J86" s="4"/>
    </row>
    <row r="87" spans="1:10" x14ac:dyDescent="0.2">
      <c r="A87" s="33"/>
      <c r="B87" s="14"/>
      <c r="C87" s="29"/>
      <c r="D87" s="23"/>
      <c r="E87" s="24"/>
      <c r="F87" s="80">
        <f t="shared" si="4"/>
        <v>0</v>
      </c>
      <c r="G87" s="1"/>
      <c r="H87" s="1"/>
      <c r="I87" s="3"/>
      <c r="J87" s="4"/>
    </row>
    <row r="88" spans="1:10" ht="25.5" x14ac:dyDescent="0.2">
      <c r="A88" s="5"/>
      <c r="B88" s="6" t="s">
        <v>96</v>
      </c>
      <c r="C88" s="29">
        <v>15</v>
      </c>
      <c r="D88" s="23" t="s">
        <v>2</v>
      </c>
      <c r="E88" s="24"/>
      <c r="F88" s="80">
        <f t="shared" si="4"/>
        <v>0</v>
      </c>
      <c r="G88" s="1"/>
      <c r="H88" s="1"/>
      <c r="I88" s="3"/>
      <c r="J88" s="4"/>
    </row>
    <row r="89" spans="1:10" x14ac:dyDescent="0.2">
      <c r="A89" s="5"/>
      <c r="C89" s="29"/>
      <c r="D89" s="23"/>
      <c r="E89" s="24"/>
      <c r="F89" s="80">
        <f t="shared" si="4"/>
        <v>0</v>
      </c>
      <c r="G89" s="1"/>
      <c r="H89" s="1"/>
      <c r="I89" s="3"/>
      <c r="J89" s="4"/>
    </row>
    <row r="90" spans="1:10" ht="25.5" x14ac:dyDescent="0.2">
      <c r="A90" s="33"/>
      <c r="B90" s="6" t="s">
        <v>98</v>
      </c>
      <c r="C90" s="29">
        <v>15</v>
      </c>
      <c r="D90" s="23" t="s">
        <v>2</v>
      </c>
      <c r="E90" s="24"/>
      <c r="F90" s="80">
        <f t="shared" si="4"/>
        <v>0</v>
      </c>
      <c r="G90" s="1"/>
      <c r="H90" s="1"/>
      <c r="I90" s="3"/>
      <c r="J90" s="4"/>
    </row>
    <row r="91" spans="1:10" x14ac:dyDescent="0.2">
      <c r="A91" s="33"/>
      <c r="C91" s="29"/>
      <c r="D91" s="23"/>
      <c r="E91" s="24"/>
      <c r="F91" s="80">
        <f t="shared" si="4"/>
        <v>0</v>
      </c>
      <c r="G91" s="1"/>
      <c r="H91" s="1"/>
      <c r="I91" s="3"/>
      <c r="J91" s="4"/>
    </row>
    <row r="92" spans="1:10" x14ac:dyDescent="0.2">
      <c r="A92" s="33"/>
      <c r="B92" s="6" t="s">
        <v>99</v>
      </c>
      <c r="C92" s="29">
        <v>15</v>
      </c>
      <c r="D92" s="23" t="s">
        <v>2</v>
      </c>
      <c r="E92" s="24"/>
      <c r="F92" s="80">
        <f t="shared" si="4"/>
        <v>0</v>
      </c>
      <c r="G92" s="1"/>
      <c r="H92" s="1"/>
      <c r="I92" s="3"/>
      <c r="J92" s="4"/>
    </row>
    <row r="93" spans="1:10" x14ac:dyDescent="0.2">
      <c r="A93" s="33"/>
      <c r="C93" s="29"/>
      <c r="D93" s="23"/>
      <c r="E93" s="24"/>
      <c r="F93" s="80">
        <f t="shared" si="4"/>
        <v>0</v>
      </c>
      <c r="G93" s="1"/>
      <c r="H93" s="1"/>
      <c r="I93" s="3"/>
      <c r="J93" s="4"/>
    </row>
    <row r="94" spans="1:10" x14ac:dyDescent="0.2">
      <c r="A94" s="33"/>
      <c r="B94" s="6" t="s">
        <v>199</v>
      </c>
      <c r="C94" s="29">
        <v>12</v>
      </c>
      <c r="D94" s="23" t="s">
        <v>2</v>
      </c>
      <c r="E94" s="24"/>
      <c r="F94" s="80">
        <f t="shared" si="4"/>
        <v>0</v>
      </c>
      <c r="G94" s="1"/>
      <c r="H94" s="1"/>
      <c r="I94" s="3"/>
      <c r="J94" s="4"/>
    </row>
    <row r="95" spans="1:10" x14ac:dyDescent="0.2">
      <c r="A95" s="33"/>
      <c r="C95" s="29"/>
      <c r="D95" s="23"/>
      <c r="E95" s="24"/>
      <c r="F95" s="24"/>
      <c r="G95" s="1"/>
      <c r="H95" s="1"/>
      <c r="I95" s="3"/>
      <c r="J95" s="4"/>
    </row>
    <row r="96" spans="1:10" x14ac:dyDescent="0.2">
      <c r="A96" s="33"/>
      <c r="B96" s="53" t="str">
        <f>CONCATENATE("SOUS-TOTAL HT  - ARTICLE ",A62)</f>
        <v>SOUS-TOTAL HT  - ARTICLE 1.5</v>
      </c>
      <c r="C96" s="48"/>
      <c r="D96" s="49"/>
      <c r="E96" s="50"/>
      <c r="F96" s="51">
        <f>SUM(F62:F95)</f>
        <v>0</v>
      </c>
      <c r="G96" s="1"/>
      <c r="H96" s="1"/>
      <c r="I96" s="3"/>
      <c r="J96" s="4"/>
    </row>
    <row r="97" spans="1:10" x14ac:dyDescent="0.2">
      <c r="A97" s="33"/>
      <c r="B97" s="65"/>
      <c r="C97" s="29"/>
      <c r="D97" s="23"/>
      <c r="E97" s="24"/>
      <c r="F97" s="43"/>
      <c r="G97" s="1"/>
      <c r="H97" s="1"/>
      <c r="I97" s="3"/>
      <c r="J97" s="4"/>
    </row>
    <row r="98" spans="1:10" x14ac:dyDescent="0.2">
      <c r="A98" s="116" t="s">
        <v>35</v>
      </c>
      <c r="B98" s="16" t="s">
        <v>100</v>
      </c>
      <c r="C98" s="29"/>
      <c r="D98" s="23"/>
      <c r="E98" s="24"/>
      <c r="F98" s="24">
        <f>$C98*E98</f>
        <v>0</v>
      </c>
      <c r="G98" s="1"/>
      <c r="H98" s="2"/>
      <c r="I98" s="3"/>
      <c r="J98" s="4"/>
    </row>
    <row r="99" spans="1:10" x14ac:dyDescent="0.2">
      <c r="A99" s="116"/>
      <c r="B99" s="16"/>
      <c r="C99" s="29"/>
      <c r="D99" s="23"/>
      <c r="E99" s="24"/>
      <c r="F99" s="80">
        <f t="shared" ref="F99:F104" si="5">$C99*E99</f>
        <v>0</v>
      </c>
      <c r="G99" s="1"/>
      <c r="H99" s="2"/>
      <c r="I99" s="3"/>
      <c r="J99" s="4"/>
    </row>
    <row r="100" spans="1:10" x14ac:dyDescent="0.2">
      <c r="A100" s="116"/>
      <c r="B100" s="94" t="s">
        <v>57</v>
      </c>
      <c r="C100" s="92">
        <v>1</v>
      </c>
      <c r="D100" s="90" t="s">
        <v>1</v>
      </c>
      <c r="E100" s="91"/>
      <c r="F100" s="80">
        <f t="shared" si="5"/>
        <v>0</v>
      </c>
      <c r="G100" s="1"/>
      <c r="H100" s="2"/>
      <c r="I100" s="3"/>
      <c r="J100" s="4"/>
    </row>
    <row r="101" spans="1:10" x14ac:dyDescent="0.2">
      <c r="A101" s="116"/>
      <c r="B101" s="94"/>
      <c r="C101" s="92"/>
      <c r="D101" s="90"/>
      <c r="E101" s="91"/>
      <c r="F101" s="80">
        <f t="shared" si="5"/>
        <v>0</v>
      </c>
      <c r="G101" s="1"/>
      <c r="H101" s="2"/>
      <c r="I101" s="3"/>
      <c r="J101" s="4"/>
    </row>
    <row r="102" spans="1:10" x14ac:dyDescent="0.2">
      <c r="A102" s="116"/>
      <c r="B102" s="94" t="s">
        <v>58</v>
      </c>
      <c r="C102" s="92">
        <v>1</v>
      </c>
      <c r="D102" s="90" t="s">
        <v>1</v>
      </c>
      <c r="E102" s="91"/>
      <c r="F102" s="80">
        <f t="shared" si="5"/>
        <v>0</v>
      </c>
      <c r="G102" s="1"/>
      <c r="H102" s="2"/>
      <c r="I102" s="3"/>
      <c r="J102" s="4"/>
    </row>
    <row r="103" spans="1:10" x14ac:dyDescent="0.2">
      <c r="A103" s="116"/>
      <c r="B103" s="117"/>
      <c r="C103" s="92"/>
      <c r="D103" s="90"/>
      <c r="E103" s="91"/>
      <c r="F103" s="80">
        <f t="shared" si="5"/>
        <v>0</v>
      </c>
      <c r="G103" s="1"/>
      <c r="H103" s="2"/>
      <c r="I103" s="3"/>
      <c r="J103" s="4"/>
    </row>
    <row r="104" spans="1:10" x14ac:dyDescent="0.2">
      <c r="A104" s="116"/>
      <c r="B104" s="95" t="s">
        <v>59</v>
      </c>
      <c r="C104" s="93">
        <v>1</v>
      </c>
      <c r="D104" s="90" t="s">
        <v>1</v>
      </c>
      <c r="E104" s="91"/>
      <c r="F104" s="80">
        <f t="shared" si="5"/>
        <v>0</v>
      </c>
      <c r="G104" s="1"/>
      <c r="H104" s="2"/>
      <c r="I104" s="3"/>
      <c r="J104" s="4"/>
    </row>
    <row r="105" spans="1:10" x14ac:dyDescent="0.2">
      <c r="A105" s="33"/>
      <c r="B105" s="14"/>
      <c r="C105" s="92"/>
      <c r="D105" s="90"/>
      <c r="E105" s="91"/>
      <c r="F105" s="80"/>
      <c r="G105" s="1"/>
      <c r="H105" s="2"/>
      <c r="I105" s="3"/>
      <c r="J105" s="4"/>
    </row>
    <row r="106" spans="1:10" ht="38.25" x14ac:dyDescent="0.2">
      <c r="A106" s="33"/>
      <c r="B106" s="6" t="s">
        <v>18</v>
      </c>
      <c r="C106" s="29"/>
      <c r="D106" s="23"/>
      <c r="E106" s="24"/>
      <c r="F106" s="24">
        <f>$C106*E106</f>
        <v>0</v>
      </c>
      <c r="G106" s="1"/>
      <c r="H106" s="2"/>
      <c r="I106" s="3"/>
      <c r="J106" s="4"/>
    </row>
    <row r="107" spans="1:10" x14ac:dyDescent="0.2">
      <c r="A107" s="33"/>
      <c r="C107" s="29"/>
      <c r="D107" s="23"/>
      <c r="E107" s="24"/>
      <c r="F107" s="24"/>
      <c r="G107" s="1"/>
      <c r="H107" s="2"/>
      <c r="I107" s="3"/>
      <c r="J107" s="4"/>
    </row>
    <row r="108" spans="1:10" x14ac:dyDescent="0.2">
      <c r="A108" s="33"/>
      <c r="B108" s="115" t="s">
        <v>92</v>
      </c>
      <c r="C108" s="73"/>
      <c r="D108" s="76"/>
      <c r="E108" s="80"/>
      <c r="F108" s="80">
        <f t="shared" ref="F108:F121" si="6">$C108*E108</f>
        <v>0</v>
      </c>
      <c r="G108" s="1"/>
      <c r="H108" s="2"/>
      <c r="I108" s="3"/>
      <c r="J108" s="4"/>
    </row>
    <row r="109" spans="1:10" x14ac:dyDescent="0.2">
      <c r="A109" s="33"/>
      <c r="B109" s="14" t="s">
        <v>87</v>
      </c>
      <c r="C109" s="29">
        <v>1</v>
      </c>
      <c r="D109" s="23" t="s">
        <v>1</v>
      </c>
      <c r="E109" s="24"/>
      <c r="F109" s="80">
        <f t="shared" si="6"/>
        <v>0</v>
      </c>
      <c r="G109" s="1"/>
      <c r="H109" s="2"/>
      <c r="I109" s="3"/>
      <c r="J109" s="4"/>
    </row>
    <row r="110" spans="1:10" ht="13.5" customHeight="1" x14ac:dyDescent="0.2">
      <c r="A110" s="33"/>
      <c r="B110" s="193" t="s">
        <v>101</v>
      </c>
      <c r="C110" s="29">
        <v>4</v>
      </c>
      <c r="D110" s="23" t="s">
        <v>1</v>
      </c>
      <c r="E110" s="24"/>
      <c r="F110" s="80">
        <f t="shared" si="6"/>
        <v>0</v>
      </c>
      <c r="G110" s="1"/>
      <c r="H110" s="2"/>
      <c r="I110" s="3"/>
      <c r="J110" s="4"/>
    </row>
    <row r="111" spans="1:10" x14ac:dyDescent="0.2">
      <c r="A111" s="33"/>
      <c r="B111" s="115" t="s">
        <v>102</v>
      </c>
      <c r="C111" s="29"/>
      <c r="D111" s="23"/>
      <c r="E111" s="24"/>
      <c r="F111" s="80">
        <f t="shared" si="6"/>
        <v>0</v>
      </c>
      <c r="G111" s="1"/>
      <c r="H111" s="2"/>
      <c r="I111" s="3"/>
      <c r="J111" s="4"/>
    </row>
    <row r="112" spans="1:10" x14ac:dyDescent="0.2">
      <c r="A112" s="33"/>
      <c r="B112" s="14" t="s">
        <v>103</v>
      </c>
      <c r="C112" s="29">
        <v>8</v>
      </c>
      <c r="D112" s="23" t="s">
        <v>1</v>
      </c>
      <c r="E112" s="24"/>
      <c r="F112" s="80">
        <f t="shared" si="6"/>
        <v>0</v>
      </c>
      <c r="G112" s="1"/>
      <c r="H112" s="2"/>
      <c r="I112" s="3"/>
      <c r="J112" s="4"/>
    </row>
    <row r="113" spans="1:10" x14ac:dyDescent="0.2">
      <c r="A113" s="33"/>
      <c r="C113" s="29"/>
      <c r="D113" s="23"/>
      <c r="E113" s="24"/>
      <c r="F113" s="80">
        <f t="shared" si="6"/>
        <v>0</v>
      </c>
      <c r="G113" s="1"/>
      <c r="H113" s="2"/>
      <c r="I113" s="3"/>
      <c r="J113" s="4"/>
    </row>
    <row r="114" spans="1:10" ht="38.25" x14ac:dyDescent="0.2">
      <c r="A114" s="33"/>
      <c r="B114" s="6" t="s">
        <v>18</v>
      </c>
      <c r="C114" s="73"/>
      <c r="D114" s="76"/>
      <c r="E114" s="24"/>
      <c r="F114" s="80">
        <f t="shared" si="6"/>
        <v>0</v>
      </c>
      <c r="G114" s="1"/>
      <c r="H114" s="2"/>
      <c r="I114" s="3"/>
      <c r="J114" s="4"/>
    </row>
    <row r="115" spans="1:10" ht="25.5" x14ac:dyDescent="0.2">
      <c r="A115" s="33"/>
      <c r="B115" s="14" t="s">
        <v>172</v>
      </c>
      <c r="C115" s="73">
        <v>7</v>
      </c>
      <c r="D115" s="76" t="s">
        <v>1</v>
      </c>
      <c r="E115" s="24"/>
      <c r="F115" s="80">
        <f t="shared" si="6"/>
        <v>0</v>
      </c>
      <c r="G115" s="1"/>
      <c r="H115" s="2"/>
      <c r="I115" s="3"/>
      <c r="J115" s="4"/>
    </row>
    <row r="116" spans="1:10" ht="25.5" x14ac:dyDescent="0.2">
      <c r="A116" s="33"/>
      <c r="B116" s="14" t="s">
        <v>201</v>
      </c>
      <c r="C116" s="73">
        <v>3</v>
      </c>
      <c r="D116" s="76" t="s">
        <v>1</v>
      </c>
      <c r="E116" s="24"/>
      <c r="F116" s="80">
        <f t="shared" si="6"/>
        <v>0</v>
      </c>
      <c r="G116" s="1"/>
      <c r="H116" s="2"/>
      <c r="I116" s="3"/>
      <c r="J116" s="4"/>
    </row>
    <row r="117" spans="1:10" ht="25.5" x14ac:dyDescent="0.2">
      <c r="A117" s="33"/>
      <c r="B117" s="14" t="s">
        <v>202</v>
      </c>
      <c r="C117" s="73">
        <v>3</v>
      </c>
      <c r="D117" s="76"/>
      <c r="E117" s="80"/>
      <c r="F117" s="80">
        <f t="shared" si="6"/>
        <v>0</v>
      </c>
      <c r="G117" s="1"/>
      <c r="H117" s="2"/>
      <c r="I117" s="3"/>
      <c r="J117" s="4"/>
    </row>
    <row r="118" spans="1:10" x14ac:dyDescent="0.2">
      <c r="A118" s="33"/>
      <c r="B118" s="14" t="s">
        <v>200</v>
      </c>
      <c r="C118" s="73">
        <v>16</v>
      </c>
      <c r="D118" s="76" t="s">
        <v>1</v>
      </c>
      <c r="E118" s="24"/>
      <c r="F118" s="80">
        <f t="shared" si="6"/>
        <v>0</v>
      </c>
      <c r="G118" s="1"/>
      <c r="H118" s="2"/>
      <c r="I118" s="3"/>
      <c r="J118" s="4"/>
    </row>
    <row r="119" spans="1:10" x14ac:dyDescent="0.2">
      <c r="A119" s="33"/>
      <c r="B119" s="14" t="s">
        <v>203</v>
      </c>
      <c r="C119" s="73">
        <v>3</v>
      </c>
      <c r="D119" s="76" t="s">
        <v>3</v>
      </c>
      <c r="E119" s="80"/>
      <c r="F119" s="80">
        <f t="shared" si="6"/>
        <v>0</v>
      </c>
      <c r="G119" s="1"/>
      <c r="H119" s="2"/>
      <c r="I119" s="3"/>
      <c r="J119" s="4"/>
    </row>
    <row r="120" spans="1:10" x14ac:dyDescent="0.2">
      <c r="A120" s="33"/>
      <c r="B120" s="14" t="s">
        <v>185</v>
      </c>
      <c r="C120" s="29">
        <v>1</v>
      </c>
      <c r="D120" s="23" t="s">
        <v>1</v>
      </c>
      <c r="E120" s="24"/>
      <c r="F120" s="80">
        <f t="shared" si="6"/>
        <v>0</v>
      </c>
      <c r="G120" s="1"/>
      <c r="H120" s="2"/>
      <c r="I120" s="3"/>
      <c r="J120" s="4"/>
    </row>
    <row r="121" spans="1:10" x14ac:dyDescent="0.2">
      <c r="A121" s="33"/>
      <c r="B121" s="5"/>
      <c r="C121" s="73"/>
      <c r="D121" s="73"/>
      <c r="E121" s="73"/>
      <c r="F121" s="80">
        <f t="shared" si="6"/>
        <v>0</v>
      </c>
      <c r="G121" s="1"/>
      <c r="H121" s="2"/>
      <c r="I121" s="3"/>
      <c r="J121" s="4"/>
    </row>
    <row r="122" spans="1:10" s="38" customFormat="1" x14ac:dyDescent="0.2">
      <c r="A122" s="33"/>
      <c r="B122" s="118" t="s">
        <v>104</v>
      </c>
      <c r="C122" s="73"/>
      <c r="D122" s="76"/>
      <c r="E122" s="80"/>
      <c r="F122" s="80"/>
      <c r="G122" s="37"/>
    </row>
    <row r="123" spans="1:10" s="38" customFormat="1" ht="25.5" x14ac:dyDescent="0.2">
      <c r="A123" s="33"/>
      <c r="B123" s="6" t="s">
        <v>105</v>
      </c>
      <c r="C123" s="29"/>
      <c r="D123" s="23"/>
      <c r="E123" s="24"/>
      <c r="F123" s="80">
        <f t="shared" ref="F123:F128" si="7">$C123*E123</f>
        <v>0</v>
      </c>
      <c r="G123" s="37"/>
    </row>
    <row r="124" spans="1:10" x14ac:dyDescent="0.2">
      <c r="A124" s="33"/>
      <c r="B124" s="14" t="s">
        <v>122</v>
      </c>
      <c r="C124" s="29">
        <v>1</v>
      </c>
      <c r="D124" s="23" t="s">
        <v>1</v>
      </c>
      <c r="E124" s="24"/>
      <c r="F124" s="80">
        <f t="shared" si="7"/>
        <v>0</v>
      </c>
      <c r="G124" s="1"/>
      <c r="H124" s="2"/>
      <c r="I124" s="3"/>
      <c r="J124" s="4"/>
    </row>
    <row r="125" spans="1:10" x14ac:dyDescent="0.2">
      <c r="A125" s="33"/>
      <c r="B125" s="14" t="s">
        <v>106</v>
      </c>
      <c r="C125" s="29">
        <v>1</v>
      </c>
      <c r="D125" s="23" t="s">
        <v>1</v>
      </c>
      <c r="E125" s="24"/>
      <c r="F125" s="80">
        <f t="shared" si="7"/>
        <v>0</v>
      </c>
      <c r="G125" s="1"/>
      <c r="H125" s="2"/>
      <c r="I125" s="3"/>
      <c r="J125" s="4"/>
    </row>
    <row r="126" spans="1:10" x14ac:dyDescent="0.2">
      <c r="A126" s="33"/>
      <c r="B126" s="14"/>
      <c r="C126" s="29"/>
      <c r="D126" s="23"/>
      <c r="E126" s="24"/>
      <c r="F126" s="80">
        <f t="shared" si="7"/>
        <v>0</v>
      </c>
      <c r="G126" s="1"/>
      <c r="H126" s="3"/>
      <c r="I126" s="4"/>
    </row>
    <row r="127" spans="1:10" ht="25.5" x14ac:dyDescent="0.2">
      <c r="A127" s="33"/>
      <c r="B127" s="6" t="s">
        <v>107</v>
      </c>
      <c r="C127" s="29"/>
      <c r="D127" s="23"/>
      <c r="E127" s="24"/>
      <c r="F127" s="80">
        <f t="shared" si="7"/>
        <v>0</v>
      </c>
      <c r="G127" s="1"/>
      <c r="H127" s="2"/>
      <c r="I127" s="3"/>
      <c r="J127" s="4"/>
    </row>
    <row r="128" spans="1:10" x14ac:dyDescent="0.2">
      <c r="A128" s="33"/>
      <c r="B128" s="14" t="s">
        <v>108</v>
      </c>
      <c r="C128" s="29">
        <v>1</v>
      </c>
      <c r="D128" s="23" t="s">
        <v>1</v>
      </c>
      <c r="E128" s="24"/>
      <c r="F128" s="80">
        <f t="shared" si="7"/>
        <v>0</v>
      </c>
      <c r="G128" s="1"/>
      <c r="H128" s="2"/>
      <c r="I128" s="3"/>
      <c r="J128" s="4"/>
    </row>
    <row r="129" spans="1:10" x14ac:dyDescent="0.2">
      <c r="A129" s="33"/>
      <c r="C129" s="29"/>
      <c r="D129" s="23"/>
      <c r="E129" s="24"/>
      <c r="F129" s="24"/>
      <c r="G129" s="1"/>
      <c r="H129" s="2"/>
      <c r="I129" s="3"/>
      <c r="J129" s="4"/>
    </row>
    <row r="130" spans="1:10" x14ac:dyDescent="0.2">
      <c r="A130" s="33"/>
      <c r="B130" s="53" t="str">
        <f>CONCATENATE("SOUS-TOTAL HT  - ARTICLE ",A98)</f>
        <v>SOUS-TOTAL HT  - ARTICLE 1.6</v>
      </c>
      <c r="C130" s="48"/>
      <c r="D130" s="49"/>
      <c r="E130" s="50"/>
      <c r="F130" s="51">
        <f>SUM(F100:F129)</f>
        <v>0</v>
      </c>
      <c r="G130" s="1"/>
      <c r="H130" s="2"/>
      <c r="I130" s="3"/>
      <c r="J130" s="4"/>
    </row>
    <row r="131" spans="1:10" x14ac:dyDescent="0.2">
      <c r="A131" s="33"/>
      <c r="B131" s="65"/>
      <c r="C131" s="29"/>
      <c r="D131" s="23"/>
      <c r="E131" s="24"/>
      <c r="F131" s="43"/>
      <c r="G131" s="1"/>
      <c r="H131" s="2"/>
      <c r="I131" s="3"/>
      <c r="J131" s="4"/>
    </row>
    <row r="132" spans="1:10" x14ac:dyDescent="0.2">
      <c r="A132" s="116" t="s">
        <v>34</v>
      </c>
      <c r="B132" s="16" t="s">
        <v>22</v>
      </c>
      <c r="C132" s="29"/>
      <c r="D132" s="23"/>
      <c r="E132" s="24"/>
      <c r="F132" s="24">
        <f>$C132*E132</f>
        <v>0</v>
      </c>
      <c r="G132" s="1"/>
      <c r="H132" s="2"/>
      <c r="I132" s="3"/>
      <c r="J132" s="4"/>
    </row>
    <row r="133" spans="1:10" x14ac:dyDescent="0.2">
      <c r="A133" s="33"/>
      <c r="C133" s="29"/>
      <c r="D133" s="23"/>
      <c r="E133" s="24"/>
      <c r="F133" s="24">
        <f>$C133*E133</f>
        <v>0</v>
      </c>
      <c r="G133" s="1"/>
      <c r="H133" s="2"/>
      <c r="I133" s="3"/>
      <c r="J133" s="4"/>
    </row>
    <row r="134" spans="1:10" ht="25.5" x14ac:dyDescent="0.2">
      <c r="A134" s="33"/>
      <c r="B134" s="6" t="s">
        <v>23</v>
      </c>
      <c r="C134" s="29"/>
      <c r="D134" s="23"/>
      <c r="E134" s="24"/>
      <c r="F134" s="80">
        <f t="shared" ref="F134:F137" si="8">$C134*E134</f>
        <v>0</v>
      </c>
      <c r="G134" s="1"/>
      <c r="H134" s="2"/>
      <c r="I134" s="3"/>
      <c r="J134" s="4"/>
    </row>
    <row r="135" spans="1:10" x14ac:dyDescent="0.2">
      <c r="A135" s="33"/>
      <c r="B135" s="14" t="s">
        <v>165</v>
      </c>
      <c r="C135" s="29">
        <v>3</v>
      </c>
      <c r="D135" s="23" t="s">
        <v>1</v>
      </c>
      <c r="E135" s="24"/>
      <c r="F135" s="80">
        <f t="shared" si="8"/>
        <v>0</v>
      </c>
      <c r="G135" s="1"/>
      <c r="H135" s="2"/>
      <c r="I135" s="3"/>
      <c r="J135" s="4"/>
    </row>
    <row r="136" spans="1:10" x14ac:dyDescent="0.2">
      <c r="A136" s="33"/>
      <c r="B136" s="14"/>
      <c r="C136" s="29"/>
      <c r="D136" s="23"/>
      <c r="E136" s="24"/>
      <c r="F136" s="80">
        <f t="shared" si="8"/>
        <v>0</v>
      </c>
      <c r="G136" s="1"/>
      <c r="H136" s="2"/>
      <c r="I136" s="3"/>
      <c r="J136" s="4"/>
    </row>
    <row r="137" spans="1:10" x14ac:dyDescent="0.2">
      <c r="A137" s="33"/>
      <c r="B137" s="17" t="s">
        <v>24</v>
      </c>
      <c r="C137" s="29">
        <v>1</v>
      </c>
      <c r="D137" s="23" t="s">
        <v>2</v>
      </c>
      <c r="E137" s="24"/>
      <c r="F137" s="80">
        <f t="shared" si="8"/>
        <v>0</v>
      </c>
      <c r="G137" s="1"/>
      <c r="H137" s="2"/>
      <c r="I137" s="3"/>
      <c r="J137" s="4"/>
    </row>
    <row r="138" spans="1:10" x14ac:dyDescent="0.2">
      <c r="A138" s="33"/>
      <c r="C138" s="29"/>
      <c r="D138" s="23"/>
      <c r="E138" s="24"/>
      <c r="F138" s="24"/>
      <c r="G138" s="1"/>
      <c r="H138" s="2"/>
      <c r="I138" s="3"/>
      <c r="J138" s="4"/>
    </row>
    <row r="139" spans="1:10" x14ac:dyDescent="0.2">
      <c r="A139" s="33"/>
      <c r="B139" s="53" t="str">
        <f>CONCATENATE("SOUS-TOTAL HT  - ARTICLE ",A132)</f>
        <v>SOUS-TOTAL HT  - ARTICLE 1.7</v>
      </c>
      <c r="C139" s="48"/>
      <c r="D139" s="49"/>
      <c r="E139" s="50"/>
      <c r="F139" s="51">
        <f>SUM(F133:F138)</f>
        <v>0</v>
      </c>
      <c r="G139" s="1"/>
      <c r="H139" s="2"/>
      <c r="I139" s="3"/>
      <c r="J139" s="4"/>
    </row>
    <row r="140" spans="1:10" x14ac:dyDescent="0.2">
      <c r="A140" s="33"/>
      <c r="B140" s="65"/>
      <c r="C140" s="29"/>
      <c r="D140" s="23"/>
      <c r="E140" s="24"/>
      <c r="F140" s="43"/>
      <c r="G140" s="1"/>
      <c r="H140" s="2"/>
      <c r="I140" s="3"/>
      <c r="J140" s="4"/>
    </row>
    <row r="141" spans="1:10" x14ac:dyDescent="0.2">
      <c r="A141" s="116" t="s">
        <v>74</v>
      </c>
      <c r="B141" s="16" t="s">
        <v>20</v>
      </c>
      <c r="C141" s="29"/>
      <c r="D141" s="23"/>
      <c r="E141" s="24"/>
      <c r="F141" s="24">
        <f>$C141*E141</f>
        <v>0</v>
      </c>
      <c r="G141" s="1"/>
      <c r="H141" s="1"/>
      <c r="I141" s="3"/>
      <c r="J141" s="4"/>
    </row>
    <row r="142" spans="1:10" x14ac:dyDescent="0.2">
      <c r="A142" s="116"/>
      <c r="B142" s="16"/>
      <c r="C142" s="29"/>
      <c r="D142" s="23"/>
      <c r="E142" s="24"/>
      <c r="F142" s="24"/>
      <c r="G142" s="1"/>
      <c r="H142" s="1"/>
      <c r="I142" s="3"/>
      <c r="J142" s="4"/>
    </row>
    <row r="143" spans="1:10" x14ac:dyDescent="0.2">
      <c r="A143" s="116"/>
      <c r="B143" s="94" t="s">
        <v>61</v>
      </c>
      <c r="C143" s="73">
        <v>1</v>
      </c>
      <c r="D143" s="76" t="s">
        <v>2</v>
      </c>
      <c r="E143" s="80"/>
      <c r="F143" s="80">
        <f t="shared" ref="F143:F148" si="9">$C143*E143</f>
        <v>0</v>
      </c>
      <c r="G143" s="1"/>
      <c r="H143" s="1"/>
      <c r="I143" s="3"/>
      <c r="J143" s="4"/>
    </row>
    <row r="144" spans="1:10" x14ac:dyDescent="0.2">
      <c r="A144" s="116"/>
      <c r="B144" s="94" t="s">
        <v>62</v>
      </c>
      <c r="C144" s="73">
        <v>1</v>
      </c>
      <c r="D144" s="76" t="s">
        <v>2</v>
      </c>
      <c r="E144" s="80"/>
      <c r="F144" s="80">
        <f t="shared" si="9"/>
        <v>0</v>
      </c>
      <c r="G144" s="1"/>
      <c r="H144" s="1"/>
      <c r="I144" s="3"/>
      <c r="J144" s="4"/>
    </row>
    <row r="145" spans="1:10" x14ac:dyDescent="0.2">
      <c r="A145" s="116"/>
      <c r="B145" s="17" t="s">
        <v>63</v>
      </c>
      <c r="C145" s="73">
        <v>1</v>
      </c>
      <c r="D145" s="76" t="s">
        <v>2</v>
      </c>
      <c r="E145" s="80"/>
      <c r="F145" s="80">
        <f t="shared" si="9"/>
        <v>0</v>
      </c>
      <c r="G145" s="1"/>
      <c r="H145" s="1"/>
      <c r="I145" s="3"/>
      <c r="J145" s="4"/>
    </row>
    <row r="146" spans="1:10" x14ac:dyDescent="0.2">
      <c r="A146" s="116"/>
      <c r="B146" s="17" t="s">
        <v>64</v>
      </c>
      <c r="C146" s="73">
        <v>1</v>
      </c>
      <c r="D146" s="76" t="s">
        <v>2</v>
      </c>
      <c r="E146" s="80"/>
      <c r="F146" s="80">
        <f t="shared" si="9"/>
        <v>0</v>
      </c>
      <c r="G146" s="1"/>
      <c r="H146" s="2"/>
      <c r="I146" s="3"/>
      <c r="J146" s="4"/>
    </row>
    <row r="147" spans="1:10" x14ac:dyDescent="0.2">
      <c r="A147" s="33"/>
      <c r="B147" s="17" t="s">
        <v>65</v>
      </c>
      <c r="C147" s="73">
        <v>1</v>
      </c>
      <c r="D147" s="76" t="s">
        <v>2</v>
      </c>
      <c r="E147" s="80"/>
      <c r="F147" s="80">
        <f t="shared" si="9"/>
        <v>0</v>
      </c>
      <c r="G147" s="1"/>
      <c r="H147" s="2"/>
      <c r="I147" s="3"/>
      <c r="J147" s="4"/>
    </row>
    <row r="148" spans="1:10" x14ac:dyDescent="0.2">
      <c r="A148" s="33"/>
      <c r="B148" s="17"/>
      <c r="C148" s="29"/>
      <c r="D148" s="23"/>
      <c r="E148" s="24"/>
      <c r="F148" s="80">
        <f t="shared" si="9"/>
        <v>0</v>
      </c>
      <c r="G148" s="1"/>
      <c r="H148" s="2"/>
      <c r="I148" s="3"/>
      <c r="J148" s="4"/>
    </row>
    <row r="149" spans="1:10" x14ac:dyDescent="0.2">
      <c r="A149" s="33"/>
      <c r="B149" s="53" t="str">
        <f>CONCATENATE("SOUS-TOTAL HT  - ARTICLE ",A141)</f>
        <v>SOUS-TOTAL HT  - ARTICLE 1.9</v>
      </c>
      <c r="C149" s="48"/>
      <c r="D149" s="49"/>
      <c r="E149" s="50"/>
      <c r="F149" s="51">
        <f>SUM(F143:F148)</f>
        <v>0</v>
      </c>
      <c r="G149" s="1"/>
      <c r="H149" s="2"/>
      <c r="I149" s="3"/>
      <c r="J149" s="4"/>
    </row>
    <row r="150" spans="1:10" ht="15.75" customHeight="1" x14ac:dyDescent="0.2">
      <c r="B150" s="14"/>
      <c r="C150" s="29"/>
      <c r="D150" s="23"/>
      <c r="E150" s="24"/>
      <c r="F150" s="24"/>
      <c r="G150" s="1"/>
      <c r="H150" s="2"/>
      <c r="I150" s="3"/>
      <c r="J150" s="4"/>
    </row>
    <row r="151" spans="1:10" ht="31.5" x14ac:dyDescent="0.2">
      <c r="A151" s="119"/>
      <c r="B151" s="12" t="s">
        <v>21</v>
      </c>
      <c r="C151" s="25"/>
      <c r="D151" s="26"/>
      <c r="E151" s="27"/>
      <c r="F151" s="32">
        <f>$C151*E151</f>
        <v>0</v>
      </c>
      <c r="G151" s="1"/>
      <c r="H151" s="2"/>
      <c r="I151" s="3"/>
      <c r="J151" s="4"/>
    </row>
    <row r="152" spans="1:10" x14ac:dyDescent="0.2">
      <c r="A152" s="33"/>
      <c r="C152" s="29"/>
      <c r="D152" s="23"/>
      <c r="E152" s="24"/>
      <c r="F152" s="80">
        <f t="shared" ref="F152:F177" si="10">$C152*E152</f>
        <v>0</v>
      </c>
      <c r="G152" s="1"/>
      <c r="H152" s="2"/>
      <c r="I152" s="3"/>
      <c r="J152" s="4"/>
    </row>
    <row r="153" spans="1:10" x14ac:dyDescent="0.2">
      <c r="A153" s="116" t="s">
        <v>36</v>
      </c>
      <c r="B153" s="16" t="s">
        <v>124</v>
      </c>
      <c r="C153" s="29"/>
      <c r="D153" s="23"/>
      <c r="E153" s="24"/>
      <c r="F153" s="80">
        <f t="shared" si="10"/>
        <v>0</v>
      </c>
      <c r="G153" s="1"/>
      <c r="H153" s="2"/>
      <c r="I153" s="3"/>
      <c r="J153" s="4"/>
    </row>
    <row r="154" spans="1:10" x14ac:dyDescent="0.2">
      <c r="A154" s="62"/>
      <c r="B154" s="16"/>
      <c r="C154" s="29"/>
      <c r="D154" s="23"/>
      <c r="E154" s="24"/>
      <c r="F154" s="80">
        <f t="shared" si="10"/>
        <v>0</v>
      </c>
      <c r="G154" s="1"/>
      <c r="H154" s="2"/>
      <c r="I154" s="3"/>
      <c r="J154" s="4"/>
    </row>
    <row r="155" spans="1:10" s="38" customFormat="1" x14ac:dyDescent="0.2">
      <c r="A155" s="59"/>
      <c r="B155" s="13" t="s">
        <v>67</v>
      </c>
      <c r="C155" s="29"/>
      <c r="D155" s="23"/>
      <c r="E155" s="24"/>
      <c r="F155" s="80">
        <f t="shared" si="10"/>
        <v>0</v>
      </c>
      <c r="G155" s="37"/>
    </row>
    <row r="156" spans="1:10" ht="25.5" x14ac:dyDescent="0.2">
      <c r="B156" s="6" t="s">
        <v>68</v>
      </c>
      <c r="C156" s="29"/>
      <c r="D156" s="23"/>
      <c r="E156" s="24"/>
      <c r="F156" s="80">
        <f t="shared" si="10"/>
        <v>0</v>
      </c>
      <c r="G156" s="1"/>
      <c r="H156" s="2"/>
      <c r="I156" s="3"/>
      <c r="J156" s="4"/>
    </row>
    <row r="157" spans="1:10" x14ac:dyDescent="0.2">
      <c r="C157" s="29"/>
      <c r="D157" s="23"/>
      <c r="E157" s="24"/>
      <c r="F157" s="80">
        <f t="shared" si="10"/>
        <v>0</v>
      </c>
      <c r="G157" s="1"/>
      <c r="H157" s="2"/>
      <c r="I157" s="3"/>
      <c r="J157" s="4"/>
    </row>
    <row r="158" spans="1:10" ht="25.5" x14ac:dyDescent="0.2">
      <c r="B158" s="14" t="s">
        <v>66</v>
      </c>
      <c r="C158" s="29">
        <v>5</v>
      </c>
      <c r="D158" s="23" t="s">
        <v>3</v>
      </c>
      <c r="E158" s="24"/>
      <c r="F158" s="80">
        <f t="shared" si="10"/>
        <v>0</v>
      </c>
      <c r="G158" s="1"/>
      <c r="H158" s="2"/>
      <c r="I158" s="3"/>
      <c r="J158" s="4"/>
    </row>
    <row r="159" spans="1:10" x14ac:dyDescent="0.2">
      <c r="B159" s="14" t="s">
        <v>170</v>
      </c>
      <c r="C159" s="29">
        <v>55</v>
      </c>
      <c r="D159" s="23" t="s">
        <v>3</v>
      </c>
      <c r="E159" s="24"/>
      <c r="F159" s="80">
        <f t="shared" si="10"/>
        <v>0</v>
      </c>
      <c r="G159" s="1"/>
      <c r="H159" s="2"/>
      <c r="I159" s="3"/>
      <c r="J159" s="4"/>
    </row>
    <row r="160" spans="1:10" x14ac:dyDescent="0.2">
      <c r="B160" s="14" t="s">
        <v>171</v>
      </c>
      <c r="C160" s="29">
        <v>55</v>
      </c>
      <c r="D160" s="23" t="s">
        <v>3</v>
      </c>
      <c r="E160" s="24"/>
      <c r="F160" s="80">
        <f t="shared" si="10"/>
        <v>0</v>
      </c>
      <c r="G160" s="1"/>
      <c r="H160" s="2"/>
      <c r="I160" s="3"/>
      <c r="J160" s="4"/>
    </row>
    <row r="161" spans="1:10" x14ac:dyDescent="0.2">
      <c r="B161" s="14" t="s">
        <v>169</v>
      </c>
      <c r="C161" s="29">
        <v>1</v>
      </c>
      <c r="D161" s="23" t="s">
        <v>2</v>
      </c>
      <c r="E161" s="24"/>
      <c r="F161" s="80">
        <f t="shared" si="10"/>
        <v>0</v>
      </c>
      <c r="G161" s="1"/>
      <c r="H161" s="2"/>
      <c r="I161" s="3"/>
      <c r="J161" s="4"/>
    </row>
    <row r="162" spans="1:10" x14ac:dyDescent="0.2">
      <c r="A162" s="8"/>
      <c r="B162" s="14" t="s">
        <v>125</v>
      </c>
      <c r="C162" s="29">
        <v>1</v>
      </c>
      <c r="D162" s="23" t="s">
        <v>2</v>
      </c>
      <c r="E162" s="24"/>
      <c r="F162" s="80">
        <f t="shared" si="10"/>
        <v>0</v>
      </c>
      <c r="G162" s="1"/>
      <c r="H162" s="2"/>
      <c r="I162" s="3"/>
      <c r="J162" s="4"/>
    </row>
    <row r="163" spans="1:10" x14ac:dyDescent="0.2">
      <c r="C163" s="29"/>
      <c r="D163" s="23"/>
      <c r="E163" s="24"/>
      <c r="F163" s="80">
        <f t="shared" si="10"/>
        <v>0</v>
      </c>
      <c r="G163" s="1"/>
      <c r="H163" s="2"/>
      <c r="I163" s="3"/>
      <c r="J163" s="4"/>
    </row>
    <row r="164" spans="1:10" x14ac:dyDescent="0.2">
      <c r="B164" s="13" t="s">
        <v>126</v>
      </c>
      <c r="C164" s="29"/>
      <c r="D164" s="23"/>
      <c r="E164" s="24"/>
      <c r="F164" s="80">
        <f t="shared" si="10"/>
        <v>0</v>
      </c>
      <c r="G164" s="1"/>
      <c r="H164" s="2"/>
      <c r="I164" s="3"/>
      <c r="J164" s="4"/>
    </row>
    <row r="165" spans="1:10" ht="38.25" x14ac:dyDescent="0.2">
      <c r="B165" s="17" t="s">
        <v>25</v>
      </c>
      <c r="C165" s="29"/>
      <c r="D165" s="23"/>
      <c r="E165" s="24"/>
      <c r="F165" s="80">
        <f t="shared" si="10"/>
        <v>0</v>
      </c>
      <c r="G165" s="1"/>
      <c r="H165" s="2"/>
      <c r="I165" s="3"/>
      <c r="J165" s="4"/>
    </row>
    <row r="166" spans="1:10" x14ac:dyDescent="0.2">
      <c r="B166" s="14" t="s">
        <v>70</v>
      </c>
      <c r="C166" s="29">
        <v>3</v>
      </c>
      <c r="D166" s="23" t="s">
        <v>2</v>
      </c>
      <c r="E166" s="24"/>
      <c r="F166" s="80">
        <f t="shared" si="10"/>
        <v>0</v>
      </c>
      <c r="G166" s="1"/>
      <c r="H166" s="2"/>
      <c r="I166" s="3"/>
      <c r="J166" s="4"/>
    </row>
    <row r="167" spans="1:10" x14ac:dyDescent="0.2">
      <c r="B167" s="14" t="s">
        <v>127</v>
      </c>
      <c r="C167" s="29">
        <v>3</v>
      </c>
      <c r="D167" s="23" t="s">
        <v>2</v>
      </c>
      <c r="E167" s="24"/>
      <c r="F167" s="80">
        <f t="shared" si="10"/>
        <v>0</v>
      </c>
      <c r="G167" s="1"/>
      <c r="H167" s="2"/>
      <c r="I167" s="3"/>
      <c r="J167" s="4"/>
    </row>
    <row r="168" spans="1:10" x14ac:dyDescent="0.2">
      <c r="B168" s="14" t="s">
        <v>69</v>
      </c>
      <c r="C168" s="29">
        <v>15</v>
      </c>
      <c r="D168" s="23" t="s">
        <v>2</v>
      </c>
      <c r="E168" s="24"/>
      <c r="F168" s="80">
        <f t="shared" si="10"/>
        <v>0</v>
      </c>
      <c r="G168" s="1"/>
      <c r="H168" s="2"/>
      <c r="I168" s="3"/>
      <c r="J168" s="4"/>
    </row>
    <row r="169" spans="1:10" x14ac:dyDescent="0.2">
      <c r="B169" s="14" t="s">
        <v>128</v>
      </c>
      <c r="C169" s="29">
        <v>15</v>
      </c>
      <c r="D169" s="23" t="s">
        <v>2</v>
      </c>
      <c r="E169" s="24"/>
      <c r="F169" s="80">
        <f t="shared" si="10"/>
        <v>0</v>
      </c>
      <c r="G169" s="1"/>
      <c r="H169" s="2"/>
      <c r="I169" s="3"/>
      <c r="J169" s="4"/>
    </row>
    <row r="170" spans="1:10" x14ac:dyDescent="0.2">
      <c r="B170" s="14" t="s">
        <v>129</v>
      </c>
      <c r="C170" s="29">
        <v>1</v>
      </c>
      <c r="D170" s="23" t="s">
        <v>2</v>
      </c>
      <c r="E170" s="24"/>
      <c r="F170" s="80">
        <f t="shared" si="10"/>
        <v>0</v>
      </c>
      <c r="G170" s="1"/>
      <c r="H170" s="2"/>
      <c r="I170" s="3"/>
      <c r="J170" s="4"/>
    </row>
    <row r="171" spans="1:10" x14ac:dyDescent="0.2">
      <c r="A171" s="33"/>
      <c r="B171" s="14" t="s">
        <v>130</v>
      </c>
      <c r="C171" s="29">
        <v>1</v>
      </c>
      <c r="D171" s="23" t="s">
        <v>2</v>
      </c>
      <c r="E171" s="24"/>
      <c r="F171" s="80">
        <f t="shared" si="10"/>
        <v>0</v>
      </c>
      <c r="G171" s="1"/>
      <c r="H171" s="2"/>
      <c r="I171" s="3"/>
      <c r="J171" s="4"/>
    </row>
    <row r="172" spans="1:10" x14ac:dyDescent="0.2">
      <c r="A172" s="33"/>
      <c r="B172" s="14"/>
      <c r="C172" s="29"/>
      <c r="D172" s="23"/>
      <c r="E172" s="24"/>
      <c r="F172" s="80">
        <f t="shared" si="10"/>
        <v>0</v>
      </c>
      <c r="G172" s="1"/>
      <c r="H172" s="2"/>
      <c r="I172" s="3"/>
      <c r="J172" s="4"/>
    </row>
    <row r="173" spans="1:10" x14ac:dyDescent="0.2">
      <c r="A173" s="116"/>
      <c r="B173" s="13" t="s">
        <v>131</v>
      </c>
      <c r="C173" s="29"/>
      <c r="D173" s="23"/>
      <c r="E173" s="24"/>
      <c r="F173" s="80">
        <f t="shared" si="10"/>
        <v>0</v>
      </c>
      <c r="G173" s="1"/>
      <c r="H173" s="2"/>
      <c r="I173" s="3"/>
      <c r="J173" s="4"/>
    </row>
    <row r="174" spans="1:10" ht="25.5" x14ac:dyDescent="0.2">
      <c r="A174" s="33"/>
      <c r="B174" s="6" t="s">
        <v>132</v>
      </c>
      <c r="C174" s="29">
        <v>15</v>
      </c>
      <c r="D174" s="23" t="s">
        <v>1</v>
      </c>
      <c r="E174" s="24"/>
      <c r="F174" s="80">
        <f t="shared" si="10"/>
        <v>0</v>
      </c>
      <c r="G174" s="1"/>
      <c r="H174" s="2"/>
      <c r="I174" s="3"/>
      <c r="J174" s="4"/>
    </row>
    <row r="175" spans="1:10" customFormat="1" ht="25.5" x14ac:dyDescent="0.2">
      <c r="A175" s="33"/>
      <c r="B175" s="17" t="s">
        <v>71</v>
      </c>
      <c r="C175" s="73">
        <v>57</v>
      </c>
      <c r="D175" s="76" t="s">
        <v>1</v>
      </c>
      <c r="E175" s="80"/>
      <c r="F175" s="80">
        <f t="shared" si="10"/>
        <v>0</v>
      </c>
    </row>
    <row r="176" spans="1:10" customFormat="1" x14ac:dyDescent="0.2">
      <c r="A176" s="33"/>
      <c r="B176" s="14"/>
      <c r="C176" s="73"/>
      <c r="D176" s="76"/>
      <c r="E176" s="80"/>
      <c r="F176" s="80">
        <f t="shared" si="10"/>
        <v>0</v>
      </c>
    </row>
    <row r="177" spans="1:10" customFormat="1" x14ac:dyDescent="0.2">
      <c r="A177" s="33"/>
      <c r="B177" s="101" t="s">
        <v>72</v>
      </c>
      <c r="C177" s="73">
        <v>1</v>
      </c>
      <c r="D177" s="76" t="s">
        <v>2</v>
      </c>
      <c r="E177" s="80"/>
      <c r="F177" s="80">
        <f t="shared" si="10"/>
        <v>0</v>
      </c>
    </row>
    <row r="178" spans="1:10" customFormat="1" x14ac:dyDescent="0.2">
      <c r="A178" s="33"/>
      <c r="B178" s="101"/>
      <c r="C178" s="100"/>
      <c r="D178" s="90"/>
      <c r="E178" s="90"/>
      <c r="F178" s="96">
        <f t="shared" ref="F178" si="11">$C178*E178</f>
        <v>0</v>
      </c>
    </row>
    <row r="179" spans="1:10" customFormat="1" x14ac:dyDescent="0.2">
      <c r="A179" s="33"/>
      <c r="B179" s="53" t="str">
        <f>CONCATENATE("SOUS-TOTAL HT  - ARTICLE ",A153)</f>
        <v>SOUS-TOTAL HT  - ARTICLE 2.1</v>
      </c>
      <c r="C179" s="81"/>
      <c r="D179" s="82"/>
      <c r="E179" s="83"/>
      <c r="F179" s="120">
        <f>SUM(F157:F177)</f>
        <v>0</v>
      </c>
    </row>
    <row r="180" spans="1:10" customFormat="1" x14ac:dyDescent="0.2">
      <c r="B180" s="14"/>
      <c r="C180" s="97"/>
      <c r="D180" s="98"/>
      <c r="E180" s="99"/>
      <c r="F180" s="99"/>
    </row>
    <row r="181" spans="1:10" customFormat="1" x14ac:dyDescent="0.2">
      <c r="A181" s="116" t="s">
        <v>37</v>
      </c>
      <c r="B181" s="16" t="s">
        <v>77</v>
      </c>
      <c r="C181" s="29"/>
      <c r="D181" s="23"/>
      <c r="E181" s="24"/>
      <c r="F181" s="24">
        <f>$C181*E181</f>
        <v>0</v>
      </c>
    </row>
    <row r="182" spans="1:10" customFormat="1" x14ac:dyDescent="0.2">
      <c r="A182" s="33"/>
      <c r="B182" s="17"/>
      <c r="C182" s="73"/>
      <c r="D182" s="76"/>
      <c r="E182" s="80"/>
      <c r="F182" s="96"/>
    </row>
    <row r="183" spans="1:10" customFormat="1" ht="25.5" x14ac:dyDescent="0.2">
      <c r="A183" s="33"/>
      <c r="B183" s="17" t="s">
        <v>27</v>
      </c>
      <c r="C183" s="29"/>
      <c r="D183" s="23"/>
      <c r="E183" s="24"/>
      <c r="F183" s="43"/>
    </row>
    <row r="184" spans="1:10" customFormat="1" x14ac:dyDescent="0.2">
      <c r="A184" s="33"/>
      <c r="B184" s="14" t="s">
        <v>78</v>
      </c>
      <c r="C184" s="29">
        <v>1</v>
      </c>
      <c r="D184" s="23" t="s">
        <v>2</v>
      </c>
      <c r="E184" s="24"/>
      <c r="F184" s="80">
        <f t="shared" ref="F184:F190" si="12">$C184*E184</f>
        <v>0</v>
      </c>
    </row>
    <row r="185" spans="1:10" customFormat="1" x14ac:dyDescent="0.2">
      <c r="A185" s="33"/>
      <c r="B185" s="14" t="s">
        <v>133</v>
      </c>
      <c r="C185" s="29">
        <v>1</v>
      </c>
      <c r="D185" s="23" t="s">
        <v>2</v>
      </c>
      <c r="E185" s="24"/>
      <c r="F185" s="80">
        <f t="shared" si="12"/>
        <v>0</v>
      </c>
    </row>
    <row r="186" spans="1:10" customFormat="1" x14ac:dyDescent="0.2">
      <c r="A186" s="33"/>
      <c r="B186" s="14" t="s">
        <v>79</v>
      </c>
      <c r="C186" s="29">
        <v>1</v>
      </c>
      <c r="D186" s="23" t="s">
        <v>2</v>
      </c>
      <c r="E186" s="24"/>
      <c r="F186" s="80">
        <f t="shared" si="12"/>
        <v>0</v>
      </c>
    </row>
    <row r="187" spans="1:10" customFormat="1" ht="25.5" x14ac:dyDescent="0.2">
      <c r="A187" s="33"/>
      <c r="B187" s="14" t="s">
        <v>80</v>
      </c>
      <c r="C187" s="29">
        <v>1</v>
      </c>
      <c r="D187" s="23" t="s">
        <v>2</v>
      </c>
      <c r="E187" s="24"/>
      <c r="F187" s="80">
        <f t="shared" si="12"/>
        <v>0</v>
      </c>
    </row>
    <row r="188" spans="1:10" customFormat="1" x14ac:dyDescent="0.2">
      <c r="A188" s="33"/>
      <c r="B188" s="14" t="s">
        <v>81</v>
      </c>
      <c r="C188" s="29">
        <v>1</v>
      </c>
      <c r="D188" s="23" t="s">
        <v>2</v>
      </c>
      <c r="E188" s="24"/>
      <c r="F188" s="80">
        <f t="shared" si="12"/>
        <v>0</v>
      </c>
    </row>
    <row r="189" spans="1:10" x14ac:dyDescent="0.2">
      <c r="A189" s="33"/>
      <c r="B189" s="14" t="s">
        <v>82</v>
      </c>
      <c r="C189" s="29">
        <v>30</v>
      </c>
      <c r="D189" s="23" t="s">
        <v>1</v>
      </c>
      <c r="E189" s="24"/>
      <c r="F189" s="80">
        <f t="shared" si="12"/>
        <v>0</v>
      </c>
      <c r="G189" s="1"/>
      <c r="H189" s="2"/>
      <c r="I189" s="3"/>
      <c r="J189" s="4"/>
    </row>
    <row r="190" spans="1:10" x14ac:dyDescent="0.2">
      <c r="A190" s="33"/>
      <c r="B190" s="14" t="s">
        <v>83</v>
      </c>
      <c r="C190" s="29">
        <v>1</v>
      </c>
      <c r="D190" s="23" t="s">
        <v>2</v>
      </c>
      <c r="E190" s="24"/>
      <c r="F190" s="80">
        <f t="shared" si="12"/>
        <v>0</v>
      </c>
      <c r="G190" s="1"/>
      <c r="H190" s="2"/>
      <c r="I190" s="3"/>
      <c r="J190" s="4"/>
    </row>
    <row r="191" spans="1:10" x14ac:dyDescent="0.2">
      <c r="A191" s="33"/>
      <c r="B191" s="14"/>
      <c r="C191" s="29"/>
      <c r="D191" s="23"/>
      <c r="E191" s="24"/>
      <c r="F191" s="24"/>
      <c r="G191" s="1"/>
      <c r="H191" s="2"/>
      <c r="I191" s="3"/>
      <c r="J191" s="4"/>
    </row>
    <row r="192" spans="1:10" x14ac:dyDescent="0.2">
      <c r="A192" s="33"/>
      <c r="B192" s="53" t="str">
        <f>CONCATENATE("SOUS-TOTAL HT  - ARTICLE ",A181)</f>
        <v>SOUS-TOTAL HT  - ARTICLE 2.2</v>
      </c>
      <c r="C192" s="48"/>
      <c r="D192" s="49"/>
      <c r="E192" s="50"/>
      <c r="F192" s="51">
        <f>SUM(F181:F191)</f>
        <v>0</v>
      </c>
      <c r="G192" s="1"/>
      <c r="H192" s="2"/>
      <c r="I192" s="3"/>
      <c r="J192" s="4"/>
    </row>
    <row r="193" spans="1:10" x14ac:dyDescent="0.2">
      <c r="B193" s="14"/>
      <c r="C193" s="73"/>
      <c r="D193" s="76"/>
      <c r="E193" s="80"/>
      <c r="F193" s="80"/>
      <c r="G193" s="1"/>
      <c r="H193" s="2"/>
      <c r="I193" s="3"/>
      <c r="J193" s="4"/>
    </row>
    <row r="194" spans="1:10" x14ac:dyDescent="0.2">
      <c r="A194" s="116" t="s">
        <v>38</v>
      </c>
      <c r="B194" s="16" t="s">
        <v>41</v>
      </c>
      <c r="C194" s="29"/>
      <c r="D194" s="23"/>
      <c r="E194" s="24"/>
      <c r="F194" s="24">
        <f>$C194*E194</f>
        <v>0</v>
      </c>
      <c r="G194" s="1"/>
      <c r="H194" s="2"/>
      <c r="I194" s="3"/>
      <c r="J194" s="4"/>
    </row>
    <row r="195" spans="1:10" x14ac:dyDescent="0.2">
      <c r="A195" s="33"/>
      <c r="B195" s="65"/>
      <c r="C195" s="29"/>
      <c r="D195" s="23"/>
      <c r="E195" s="24"/>
      <c r="F195" s="43"/>
      <c r="G195" s="1"/>
      <c r="H195" s="2"/>
      <c r="I195" s="3"/>
      <c r="J195" s="4"/>
    </row>
    <row r="196" spans="1:10" ht="25.5" x14ac:dyDescent="0.2">
      <c r="B196" s="17" t="s">
        <v>27</v>
      </c>
      <c r="C196" s="73"/>
      <c r="D196" s="76"/>
      <c r="E196" s="80"/>
      <c r="F196" s="102"/>
      <c r="G196" s="87"/>
      <c r="H196" s="2"/>
      <c r="I196" s="3"/>
      <c r="J196" s="4"/>
    </row>
    <row r="197" spans="1:10" x14ac:dyDescent="0.2">
      <c r="B197" s="14" t="s">
        <v>134</v>
      </c>
      <c r="C197" s="73">
        <v>1</v>
      </c>
      <c r="D197" s="76" t="s">
        <v>2</v>
      </c>
      <c r="E197" s="80"/>
      <c r="F197" s="80">
        <f t="shared" ref="F197:F207" si="13">$C197*E197</f>
        <v>0</v>
      </c>
      <c r="G197" s="87"/>
      <c r="H197" s="2"/>
      <c r="I197" s="3"/>
      <c r="J197" s="4"/>
    </row>
    <row r="198" spans="1:10" x14ac:dyDescent="0.2">
      <c r="B198" s="14" t="s">
        <v>135</v>
      </c>
      <c r="C198" s="73">
        <v>1</v>
      </c>
      <c r="D198" s="76" t="s">
        <v>2</v>
      </c>
      <c r="E198" s="80"/>
      <c r="F198" s="80">
        <f t="shared" si="13"/>
        <v>0</v>
      </c>
      <c r="G198" s="1"/>
      <c r="H198" s="2"/>
      <c r="I198" s="3"/>
      <c r="J198" s="4"/>
    </row>
    <row r="199" spans="1:10" x14ac:dyDescent="0.2">
      <c r="B199" s="14" t="s">
        <v>136</v>
      </c>
      <c r="C199" s="73">
        <v>1</v>
      </c>
      <c r="D199" s="76" t="s">
        <v>2</v>
      </c>
      <c r="E199" s="80"/>
      <c r="F199" s="80">
        <f t="shared" si="13"/>
        <v>0</v>
      </c>
      <c r="G199" s="1"/>
      <c r="H199" s="2"/>
      <c r="I199" s="3"/>
      <c r="J199" s="4"/>
    </row>
    <row r="200" spans="1:10" x14ac:dyDescent="0.2">
      <c r="B200" s="14" t="s">
        <v>137</v>
      </c>
      <c r="C200" s="73">
        <v>1</v>
      </c>
      <c r="D200" s="76" t="s">
        <v>2</v>
      </c>
      <c r="E200" s="80"/>
      <c r="F200" s="80">
        <f t="shared" si="13"/>
        <v>0</v>
      </c>
      <c r="G200" s="1"/>
      <c r="H200" s="2"/>
      <c r="I200" s="3"/>
      <c r="J200" s="4"/>
    </row>
    <row r="201" spans="1:10" x14ac:dyDescent="0.2">
      <c r="B201" s="14" t="s">
        <v>138</v>
      </c>
      <c r="C201" s="73">
        <v>1</v>
      </c>
      <c r="D201" s="76" t="s">
        <v>2</v>
      </c>
      <c r="E201" s="80"/>
      <c r="F201" s="80">
        <f t="shared" si="13"/>
        <v>0</v>
      </c>
      <c r="G201" s="1"/>
      <c r="H201" s="2"/>
      <c r="I201" s="3"/>
      <c r="J201" s="4"/>
    </row>
    <row r="202" spans="1:10" x14ac:dyDescent="0.2">
      <c r="B202" s="14" t="s">
        <v>159</v>
      </c>
      <c r="C202" s="73">
        <v>1</v>
      </c>
      <c r="D202" s="76" t="s">
        <v>2</v>
      </c>
      <c r="E202" s="80"/>
      <c r="F202" s="80">
        <f t="shared" si="13"/>
        <v>0</v>
      </c>
      <c r="G202" s="1"/>
      <c r="H202" s="2"/>
      <c r="I202" s="3"/>
      <c r="J202" s="4"/>
    </row>
    <row r="203" spans="1:10" x14ac:dyDescent="0.2">
      <c r="B203" s="14" t="s">
        <v>139</v>
      </c>
      <c r="C203" s="73">
        <v>1</v>
      </c>
      <c r="D203" s="76" t="s">
        <v>2</v>
      </c>
      <c r="E203" s="80"/>
      <c r="F203" s="80">
        <f t="shared" si="13"/>
        <v>0</v>
      </c>
      <c r="G203" s="1"/>
      <c r="H203" s="2"/>
      <c r="I203" s="3"/>
      <c r="J203" s="4"/>
    </row>
    <row r="204" spans="1:10" x14ac:dyDescent="0.2">
      <c r="B204" s="14" t="s">
        <v>141</v>
      </c>
      <c r="C204" s="29">
        <f>(2*15)+3</f>
        <v>33</v>
      </c>
      <c r="D204" s="23" t="s">
        <v>1</v>
      </c>
      <c r="E204" s="24"/>
      <c r="F204" s="80">
        <f t="shared" si="13"/>
        <v>0</v>
      </c>
      <c r="G204" s="1"/>
      <c r="H204" s="2"/>
      <c r="I204" s="3"/>
      <c r="J204" s="4"/>
    </row>
    <row r="205" spans="1:10" x14ac:dyDescent="0.2">
      <c r="B205" s="14" t="s">
        <v>142</v>
      </c>
      <c r="C205" s="29">
        <f>(3*15)+5</f>
        <v>50</v>
      </c>
      <c r="D205" s="23" t="s">
        <v>1</v>
      </c>
      <c r="E205" s="24"/>
      <c r="F205" s="80">
        <f t="shared" si="13"/>
        <v>0</v>
      </c>
      <c r="G205" s="1"/>
      <c r="H205" s="2"/>
      <c r="I205" s="3"/>
      <c r="J205" s="4"/>
    </row>
    <row r="206" spans="1:10" ht="11.25" customHeight="1" x14ac:dyDescent="0.2">
      <c r="B206" s="14"/>
      <c r="C206" s="29"/>
      <c r="D206" s="23"/>
      <c r="E206" s="24"/>
      <c r="F206" s="80">
        <f t="shared" si="13"/>
        <v>0</v>
      </c>
      <c r="G206" s="1"/>
      <c r="H206" s="2"/>
      <c r="I206" s="3"/>
      <c r="J206" s="4"/>
    </row>
    <row r="207" spans="1:10" ht="11.25" customHeight="1" x14ac:dyDescent="0.2">
      <c r="B207" s="17" t="s">
        <v>26</v>
      </c>
      <c r="C207" s="29">
        <v>1</v>
      </c>
      <c r="D207" s="23" t="s">
        <v>2</v>
      </c>
      <c r="E207" s="24"/>
      <c r="F207" s="80">
        <f t="shared" si="13"/>
        <v>0</v>
      </c>
      <c r="G207" s="1"/>
      <c r="H207" s="2"/>
      <c r="I207" s="3"/>
      <c r="J207" s="4"/>
    </row>
    <row r="208" spans="1:10" ht="11.25" customHeight="1" x14ac:dyDescent="0.2">
      <c r="B208" s="17"/>
      <c r="C208" s="29"/>
      <c r="D208" s="23"/>
      <c r="E208" s="24"/>
      <c r="F208" s="24"/>
      <c r="G208" s="1"/>
      <c r="H208" s="2"/>
      <c r="I208" s="3"/>
      <c r="J208" s="4"/>
    </row>
    <row r="209" spans="1:10" x14ac:dyDescent="0.2">
      <c r="B209" s="53" t="str">
        <f>CONCATENATE("SOUS-TOTAL HT  - ARTICLE ",A194)</f>
        <v>SOUS-TOTAL HT  - ARTICLE 2.3</v>
      </c>
      <c r="C209" s="48"/>
      <c r="D209" s="49"/>
      <c r="E209" s="50"/>
      <c r="F209" s="51">
        <f>SUM(F197:F207)</f>
        <v>0</v>
      </c>
      <c r="G209" s="1"/>
      <c r="H209" s="2"/>
      <c r="I209" s="3"/>
      <c r="J209" s="4"/>
    </row>
    <row r="210" spans="1:10" x14ac:dyDescent="0.2">
      <c r="B210" s="65"/>
      <c r="C210" s="29"/>
      <c r="D210" s="23"/>
      <c r="E210" s="24"/>
      <c r="F210" s="43"/>
      <c r="G210" s="1"/>
      <c r="H210" s="2"/>
      <c r="I210" s="3"/>
      <c r="J210" s="4"/>
    </row>
    <row r="211" spans="1:10" x14ac:dyDescent="0.2">
      <c r="A211" s="5"/>
      <c r="B211" s="5"/>
      <c r="C211" s="29"/>
      <c r="D211" s="29"/>
      <c r="E211" s="29"/>
      <c r="F211" s="29"/>
      <c r="G211" s="1"/>
      <c r="H211" s="2"/>
      <c r="I211" s="3"/>
      <c r="J211" s="4"/>
    </row>
    <row r="212" spans="1:10" ht="15.75" x14ac:dyDescent="0.25">
      <c r="A212" s="63"/>
      <c r="B212" s="18" t="s">
        <v>8</v>
      </c>
      <c r="C212" s="30"/>
      <c r="D212" s="31"/>
      <c r="E212" s="32"/>
      <c r="F212" s="45"/>
      <c r="G212" s="1"/>
      <c r="H212" s="2"/>
      <c r="I212" s="3"/>
      <c r="J212" s="4"/>
    </row>
    <row r="213" spans="1:10" x14ac:dyDescent="0.2">
      <c r="B213" s="52"/>
      <c r="C213" s="22"/>
      <c r="D213" s="23"/>
      <c r="E213" s="23"/>
      <c r="F213" s="47"/>
      <c r="G213" s="1"/>
      <c r="H213" s="2"/>
      <c r="I213" s="3"/>
      <c r="J213" s="4"/>
    </row>
    <row r="214" spans="1:10" x14ac:dyDescent="0.2">
      <c r="A214" s="63"/>
      <c r="B214" s="54" t="str">
        <f>B8</f>
        <v>DESCRIPTION DES INSTALLATIONS DE COURANTS FORTS</v>
      </c>
      <c r="C214" s="30"/>
      <c r="D214" s="31"/>
      <c r="E214" s="31"/>
      <c r="F214" s="55"/>
      <c r="G214" s="1"/>
      <c r="H214" s="2"/>
      <c r="I214" s="3"/>
      <c r="J214" s="4"/>
    </row>
    <row r="215" spans="1:10" x14ac:dyDescent="0.2">
      <c r="C215" s="22"/>
      <c r="D215" s="23"/>
      <c r="E215" s="24"/>
      <c r="F215" s="46"/>
      <c r="G215" s="1"/>
      <c r="H215" s="2"/>
      <c r="I215" s="3"/>
      <c r="J215" s="4"/>
    </row>
    <row r="216" spans="1:10" x14ac:dyDescent="0.2">
      <c r="A216" s="59" t="str">
        <f>A10</f>
        <v>1.1</v>
      </c>
      <c r="B216" s="13" t="str">
        <f>B10</f>
        <v>ORIGINE DES INSTALLATIONS</v>
      </c>
      <c r="C216" s="22"/>
      <c r="D216" s="23"/>
      <c r="E216" s="23"/>
      <c r="F216" s="47">
        <f>F22</f>
        <v>0</v>
      </c>
    </row>
    <row r="217" spans="1:10" x14ac:dyDescent="0.2">
      <c r="A217" s="59" t="str">
        <f>A24</f>
        <v>1.2</v>
      </c>
      <c r="B217" s="13" t="str">
        <f>B24</f>
        <v>COLONNE MONTANTE</v>
      </c>
      <c r="C217" s="22"/>
      <c r="D217" s="23"/>
      <c r="E217" s="23"/>
      <c r="F217" s="47">
        <f>F34</f>
        <v>0</v>
      </c>
    </row>
    <row r="218" spans="1:10" x14ac:dyDescent="0.2">
      <c r="A218" s="59" t="str">
        <f>A36</f>
        <v>1.3</v>
      </c>
      <c r="B218" s="13" t="str">
        <f>B36</f>
        <v>DERIVATIONS INDIVIDUELLES</v>
      </c>
      <c r="C218" s="22"/>
      <c r="D218" s="23"/>
      <c r="E218" s="23"/>
      <c r="F218" s="47">
        <f>F47</f>
        <v>0</v>
      </c>
    </row>
    <row r="219" spans="1:10" x14ac:dyDescent="0.2">
      <c r="A219" s="59" t="str">
        <f>A49</f>
        <v>1.4</v>
      </c>
      <c r="B219" s="13" t="str">
        <f>B49</f>
        <v>TABLEAUX ELECTRIQUES ABONNES</v>
      </c>
      <c r="C219" s="22"/>
      <c r="D219" s="23"/>
      <c r="E219" s="23"/>
      <c r="F219" s="47">
        <f>F60</f>
        <v>0</v>
      </c>
    </row>
    <row r="220" spans="1:10" x14ac:dyDescent="0.2">
      <c r="A220" s="59" t="str">
        <f>A62</f>
        <v>1.5</v>
      </c>
      <c r="B220" s="13" t="str">
        <f>B62</f>
        <v>EQUIPEMENT DES LOGEMENTS</v>
      </c>
      <c r="C220" s="22"/>
      <c r="D220" s="23"/>
      <c r="E220" s="23"/>
      <c r="F220" s="47">
        <f>F96</f>
        <v>0</v>
      </c>
    </row>
    <row r="221" spans="1:10" x14ac:dyDescent="0.2">
      <c r="A221" s="59" t="str">
        <f>A98</f>
        <v>1.6</v>
      </c>
      <c r="B221" s="13" t="str">
        <f>B98</f>
        <v>EQUIPEMENT DES PARTIES COMMUNES</v>
      </c>
      <c r="C221" s="22"/>
      <c r="D221" s="23"/>
      <c r="E221" s="23"/>
      <c r="F221" s="47">
        <f>F130</f>
        <v>0</v>
      </c>
    </row>
    <row r="222" spans="1:10" x14ac:dyDescent="0.2">
      <c r="A222" s="59" t="str">
        <f>A132</f>
        <v>1.7</v>
      </c>
      <c r="B222" s="52" t="str">
        <f>B132</f>
        <v>ECLAIRAGE DE SECURITE</v>
      </c>
      <c r="C222" s="22"/>
      <c r="D222" s="23"/>
      <c r="E222" s="23"/>
      <c r="F222" s="47">
        <f>F139</f>
        <v>0</v>
      </c>
    </row>
    <row r="223" spans="1:10" x14ac:dyDescent="0.2">
      <c r="A223" s="59" t="str">
        <f>A141</f>
        <v>1.9</v>
      </c>
      <c r="B223" s="52" t="str">
        <f>B141</f>
        <v>CIRCUIT DE TERRE</v>
      </c>
      <c r="C223" s="22"/>
      <c r="D223" s="23"/>
      <c r="E223" s="23"/>
      <c r="F223" s="47">
        <f>F149</f>
        <v>0</v>
      </c>
    </row>
    <row r="224" spans="1:10" x14ac:dyDescent="0.2">
      <c r="B224" s="52"/>
      <c r="C224" s="22"/>
      <c r="D224" s="23"/>
      <c r="E224" s="23"/>
      <c r="F224" s="47"/>
    </row>
    <row r="225" spans="1:187" x14ac:dyDescent="0.2">
      <c r="A225" s="63"/>
      <c r="B225" s="54" t="str">
        <f>B151</f>
        <v>DESCRIPTION DES INSTALLATIONS DE COURANTS FAIBLES</v>
      </c>
      <c r="C225" s="30"/>
      <c r="D225" s="31"/>
      <c r="E225" s="31"/>
      <c r="F225" s="55"/>
    </row>
    <row r="226" spans="1:187" x14ac:dyDescent="0.2">
      <c r="B226" s="52"/>
      <c r="C226" s="22"/>
      <c r="D226" s="23"/>
      <c r="E226" s="23"/>
      <c r="F226" s="47"/>
    </row>
    <row r="227" spans="1:187" x14ac:dyDescent="0.2">
      <c r="A227" s="59" t="str">
        <f>A153</f>
        <v>2.1</v>
      </c>
      <c r="B227" s="52" t="str">
        <f>B153</f>
        <v>RESEAU DE COMMUNICATION</v>
      </c>
      <c r="C227" s="22"/>
      <c r="D227" s="23"/>
      <c r="E227" s="23"/>
      <c r="F227" s="47">
        <f>F179</f>
        <v>0</v>
      </c>
    </row>
    <row r="228" spans="1:187" x14ac:dyDescent="0.2">
      <c r="A228" s="59" t="str">
        <f>A181</f>
        <v>2.2</v>
      </c>
      <c r="B228" s="52" t="str">
        <f>B181</f>
        <v>TELEVISION</v>
      </c>
      <c r="C228" s="22"/>
      <c r="D228" s="23"/>
      <c r="E228" s="23"/>
      <c r="F228" s="47">
        <f>F192</f>
        <v>0</v>
      </c>
    </row>
    <row r="229" spans="1:187" x14ac:dyDescent="0.2">
      <c r="A229" s="59" t="str">
        <f>A194</f>
        <v>2.3</v>
      </c>
      <c r="B229" s="52" t="str">
        <f>B194</f>
        <v>VIDEOPHONIE</v>
      </c>
      <c r="C229" s="22"/>
      <c r="D229" s="23"/>
      <c r="E229" s="194">
        <f>SUMPRODUCT(C14:C207,E14:E207)</f>
        <v>0</v>
      </c>
      <c r="F229" s="47">
        <f>F209</f>
        <v>0</v>
      </c>
    </row>
    <row r="230" spans="1:187" x14ac:dyDescent="0.2">
      <c r="B230" s="111"/>
      <c r="C230" s="73"/>
      <c r="D230" s="73"/>
      <c r="E230" s="73"/>
      <c r="F230" s="86"/>
      <c r="G230" s="41"/>
    </row>
    <row r="231" spans="1:187" x14ac:dyDescent="0.2">
      <c r="B231" s="15" t="s">
        <v>9</v>
      </c>
      <c r="C231" s="103"/>
      <c r="D231" s="76"/>
      <c r="E231" s="76"/>
      <c r="F231" s="104">
        <f>SUM(F216:F229)</f>
        <v>0</v>
      </c>
      <c r="G231" s="42"/>
    </row>
    <row r="232" spans="1:187" x14ac:dyDescent="0.2">
      <c r="C232" s="103"/>
      <c r="D232" s="76"/>
      <c r="E232" s="76"/>
      <c r="F232" s="104"/>
    </row>
    <row r="233" spans="1:187" x14ac:dyDescent="0.2">
      <c r="B233" s="35" t="s">
        <v>28</v>
      </c>
      <c r="C233" s="105"/>
      <c r="D233" s="106"/>
      <c r="E233" s="106"/>
      <c r="F233" s="107">
        <f>0.2*F231</f>
        <v>0</v>
      </c>
    </row>
    <row r="234" spans="1:187" x14ac:dyDescent="0.2">
      <c r="C234" s="103"/>
      <c r="D234" s="76"/>
      <c r="E234" s="76"/>
      <c r="F234" s="104"/>
    </row>
    <row r="235" spans="1:187" ht="15" x14ac:dyDescent="0.25">
      <c r="B235" s="34" t="s">
        <v>10</v>
      </c>
      <c r="C235" s="108"/>
      <c r="D235" s="109"/>
      <c r="E235" s="109"/>
      <c r="F235" s="110">
        <f>SUM(F231:F234)</f>
        <v>0</v>
      </c>
    </row>
    <row r="236" spans="1:187" s="40" customFormat="1" x14ac:dyDescent="0.2">
      <c r="A236" s="59"/>
      <c r="B236" s="15"/>
      <c r="C236" s="22"/>
      <c r="D236" s="23"/>
      <c r="E236" s="23"/>
      <c r="F236" s="47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</row>
    <row r="237" spans="1:187" s="40" customFormat="1" x14ac:dyDescent="0.2">
      <c r="A237" s="64"/>
      <c r="B237" s="6"/>
      <c r="C237" s="7"/>
      <c r="D237" s="8"/>
      <c r="E237" s="36"/>
      <c r="F237" s="39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</row>
    <row r="238" spans="1:187" s="40" customFormat="1" x14ac:dyDescent="0.2">
      <c r="A238" s="64"/>
      <c r="B238" s="6"/>
      <c r="C238" s="7"/>
      <c r="D238" s="8"/>
      <c r="E238" s="36"/>
      <c r="F238" s="39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</row>
    <row r="239" spans="1:187" s="40" customFormat="1" x14ac:dyDescent="0.2">
      <c r="A239" s="64"/>
      <c r="B239" s="6"/>
      <c r="C239" s="7"/>
      <c r="D239" s="8"/>
      <c r="E239" s="36"/>
      <c r="F239" s="39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</row>
    <row r="240" spans="1:187" s="40" customFormat="1" x14ac:dyDescent="0.2">
      <c r="A240" s="64"/>
      <c r="B240" s="6"/>
      <c r="C240" s="7"/>
      <c r="D240" s="8"/>
      <c r="E240" s="36"/>
      <c r="F240" s="39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</row>
    <row r="241" spans="1:187" s="40" customFormat="1" x14ac:dyDescent="0.2">
      <c r="A241" s="64"/>
      <c r="B241" s="6"/>
      <c r="C241" s="7"/>
      <c r="D241" s="8"/>
      <c r="E241" s="36"/>
      <c r="F241" s="39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</row>
    <row r="242" spans="1:187" x14ac:dyDescent="0.2">
      <c r="A242" s="64"/>
      <c r="F242" s="39"/>
    </row>
  </sheetData>
  <mergeCells count="1">
    <mergeCell ref="A1:F2"/>
  </mergeCells>
  <printOptions horizontalCentered="1"/>
  <pageMargins left="0" right="0" top="0.19685039370078741" bottom="0.78740157480314965" header="0.51181102362204722" footer="0.19685039370078741"/>
  <pageSetup paperSize="9" firstPageNumber="27" orientation="portrait" r:id="rId1"/>
  <headerFooter scaleWithDoc="0" alignWithMargins="0">
    <oddFooter>&amp;C&amp;"Arial,Gras"&amp;11&amp;K92D050BE&amp;10&amp;K000000 &amp;"CityBlueprint,Gras"&amp;18&amp;K01+024AC&amp;K05-049T&amp;"-,Normal"&amp;8&amp;K000000 &amp;7- 4, Rue Paul-Henri Spaak - 26000 VALENCE
contact@beact.pro&amp;RPage - &amp;P</oddFooter>
  </headerFooter>
  <rowBreaks count="1" manualBreakCount="1">
    <brk id="21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BEF4C-1BD2-4E70-81E9-6297F634B4D3}">
  <dimension ref="A1:GE35"/>
  <sheetViews>
    <sheetView showZeros="0" tabSelected="1" view="pageBreakPreview" zoomScaleNormal="100" zoomScaleSheetLayoutView="100" workbookViewId="0">
      <selection activeCell="I28" sqref="I28"/>
    </sheetView>
  </sheetViews>
  <sheetFormatPr baseColWidth="10" defaultColWidth="11.42578125" defaultRowHeight="12.75" x14ac:dyDescent="0.2"/>
  <cols>
    <col min="1" max="1" width="6" style="59" customWidth="1"/>
    <col min="2" max="2" width="54.85546875" style="6" customWidth="1"/>
    <col min="3" max="3" width="7.42578125" style="7" customWidth="1"/>
    <col min="4" max="4" width="7.42578125" style="8" customWidth="1"/>
    <col min="5" max="6" width="12.5703125" style="36" customWidth="1"/>
    <col min="7" max="7" width="11.42578125" style="40"/>
    <col min="8" max="16384" width="11.42578125" style="5"/>
  </cols>
  <sheetData>
    <row r="1" spans="1:10" ht="12.75" customHeight="1" x14ac:dyDescent="0.2">
      <c r="A1" s="217" t="s">
        <v>184</v>
      </c>
      <c r="B1" s="218"/>
      <c r="C1" s="218"/>
      <c r="D1" s="218"/>
      <c r="E1" s="218"/>
      <c r="F1" s="218"/>
      <c r="G1" s="56"/>
    </row>
    <row r="2" spans="1:10" x14ac:dyDescent="0.2">
      <c r="A2" s="218"/>
      <c r="B2" s="218"/>
      <c r="C2" s="218"/>
      <c r="D2" s="218"/>
      <c r="E2" s="218"/>
      <c r="F2" s="218"/>
      <c r="G2" s="56"/>
    </row>
    <row r="3" spans="1:10" ht="10.5" customHeight="1" x14ac:dyDescent="0.9">
      <c r="B3" s="121"/>
    </row>
    <row r="4" spans="1:10" x14ac:dyDescent="0.2">
      <c r="A4" s="126"/>
      <c r="B4" s="127"/>
      <c r="C4" s="128"/>
      <c r="D4" s="129"/>
      <c r="E4" s="129"/>
      <c r="F4" s="129"/>
    </row>
    <row r="5" spans="1:10" x14ac:dyDescent="0.2">
      <c r="A5" s="126"/>
      <c r="B5" s="130" t="s">
        <v>0</v>
      </c>
      <c r="C5" s="128" t="s">
        <v>7</v>
      </c>
      <c r="D5" s="129" t="s">
        <v>1</v>
      </c>
      <c r="E5" s="129" t="s">
        <v>5</v>
      </c>
      <c r="F5" s="129" t="s">
        <v>6</v>
      </c>
    </row>
    <row r="6" spans="1:10" x14ac:dyDescent="0.2">
      <c r="A6" s="126"/>
      <c r="B6" s="131" t="s">
        <v>147</v>
      </c>
      <c r="C6" s="132"/>
      <c r="D6" s="129"/>
      <c r="E6" s="128" t="s">
        <v>4</v>
      </c>
      <c r="F6" s="128" t="s">
        <v>4</v>
      </c>
    </row>
    <row r="7" spans="1:10" s="38" customFormat="1" x14ac:dyDescent="0.2">
      <c r="A7" s="133"/>
      <c r="B7" s="134"/>
      <c r="C7" s="135"/>
      <c r="D7" s="136"/>
      <c r="E7" s="137"/>
      <c r="F7" s="137"/>
      <c r="G7" s="37"/>
    </row>
    <row r="8" spans="1:10" x14ac:dyDescent="0.2">
      <c r="A8" s="133"/>
      <c r="B8" s="134"/>
      <c r="C8" s="135"/>
      <c r="D8" s="136"/>
      <c r="E8" s="137"/>
      <c r="F8" s="137"/>
      <c r="G8" s="1"/>
      <c r="H8" s="2"/>
      <c r="I8" s="3"/>
      <c r="J8" s="4"/>
    </row>
    <row r="9" spans="1:10" ht="15.75" x14ac:dyDescent="0.25">
      <c r="A9" s="138"/>
      <c r="B9" s="139" t="s">
        <v>8</v>
      </c>
      <c r="C9" s="140"/>
      <c r="D9" s="141"/>
      <c r="E9" s="142"/>
      <c r="F9" s="143"/>
      <c r="G9" s="1"/>
      <c r="H9" s="2"/>
      <c r="I9" s="3"/>
      <c r="J9" s="4"/>
    </row>
    <row r="10" spans="1:10" x14ac:dyDescent="0.2">
      <c r="A10" s="133"/>
      <c r="B10" s="144"/>
      <c r="C10" s="135"/>
      <c r="D10" s="136"/>
      <c r="E10" s="136"/>
      <c r="F10" s="156"/>
      <c r="G10" s="1"/>
      <c r="H10" s="2"/>
      <c r="I10" s="3"/>
      <c r="J10" s="4"/>
    </row>
    <row r="11" spans="1:10" x14ac:dyDescent="0.2">
      <c r="A11" s="133"/>
      <c r="B11" s="144" t="s">
        <v>49</v>
      </c>
      <c r="C11" s="145"/>
      <c r="D11" s="146"/>
      <c r="E11" s="146"/>
      <c r="F11" s="156">
        <f>Communs!F106</f>
        <v>0</v>
      </c>
      <c r="G11" s="1"/>
      <c r="H11" s="2"/>
      <c r="I11" s="171"/>
      <c r="J11" s="4"/>
    </row>
    <row r="12" spans="1:10" x14ac:dyDescent="0.2">
      <c r="A12" s="133"/>
      <c r="C12" s="22"/>
      <c r="D12" s="23"/>
      <c r="E12" s="24"/>
      <c r="G12" s="1"/>
      <c r="H12" s="2"/>
      <c r="I12" s="3"/>
      <c r="J12" s="4"/>
    </row>
    <row r="13" spans="1:10" x14ac:dyDescent="0.2">
      <c r="A13" s="133"/>
      <c r="B13" s="144" t="s">
        <v>148</v>
      </c>
      <c r="C13" s="145"/>
      <c r="D13" s="146"/>
      <c r="E13" s="146"/>
      <c r="F13" s="156">
        <f>'Bâtiment A'!F230</f>
        <v>0</v>
      </c>
      <c r="G13" s="1"/>
      <c r="H13" s="2"/>
      <c r="I13" s="3"/>
      <c r="J13" s="4"/>
    </row>
    <row r="14" spans="1:10" x14ac:dyDescent="0.2">
      <c r="A14" s="133"/>
      <c r="B14" s="144"/>
      <c r="C14" s="135"/>
      <c r="D14" s="136"/>
      <c r="E14" s="136"/>
      <c r="F14" s="156"/>
      <c r="G14" s="1"/>
      <c r="H14" s="2"/>
      <c r="I14" s="3"/>
      <c r="J14" s="4"/>
    </row>
    <row r="15" spans="1:10" x14ac:dyDescent="0.2">
      <c r="A15" s="133"/>
      <c r="B15" s="144" t="s">
        <v>149</v>
      </c>
      <c r="C15" s="145"/>
      <c r="D15" s="146"/>
      <c r="E15" s="146"/>
      <c r="F15" s="156">
        <f>'Bâtiment B'!F231</f>
        <v>0</v>
      </c>
      <c r="G15" s="1"/>
      <c r="H15" s="2"/>
      <c r="I15" s="3"/>
      <c r="J15" s="4"/>
    </row>
    <row r="16" spans="1:10" x14ac:dyDescent="0.2">
      <c r="A16" s="133"/>
      <c r="B16" s="144"/>
      <c r="C16" s="135"/>
      <c r="D16" s="136"/>
      <c r="E16" s="136"/>
      <c r="F16" s="156"/>
      <c r="G16" s="1"/>
      <c r="H16" s="2"/>
      <c r="I16" s="3"/>
      <c r="J16" s="4"/>
    </row>
    <row r="17" spans="1:187" x14ac:dyDescent="0.2">
      <c r="A17" s="133"/>
      <c r="B17" s="144"/>
      <c r="C17" s="135"/>
      <c r="D17" s="136"/>
      <c r="E17" s="136"/>
      <c r="F17" s="156"/>
      <c r="G17" s="1"/>
      <c r="H17" s="2"/>
      <c r="I17" s="3"/>
      <c r="J17" s="4"/>
    </row>
    <row r="18" spans="1:187" x14ac:dyDescent="0.2">
      <c r="A18" s="133"/>
      <c r="B18" s="148" t="s">
        <v>9</v>
      </c>
      <c r="C18" s="145"/>
      <c r="D18" s="146"/>
      <c r="E18" s="146"/>
      <c r="F18" s="156">
        <f>SUM(F11:F17)</f>
        <v>0</v>
      </c>
      <c r="G18" s="1"/>
      <c r="H18" s="2"/>
      <c r="I18" s="3"/>
      <c r="J18" s="4"/>
    </row>
    <row r="19" spans="1:187" x14ac:dyDescent="0.2">
      <c r="A19" s="133"/>
      <c r="B19" s="134"/>
      <c r="C19" s="135"/>
      <c r="D19" s="136"/>
      <c r="E19" s="136"/>
      <c r="F19" s="156"/>
      <c r="G19" s="1"/>
      <c r="H19" s="2"/>
      <c r="I19" s="3"/>
      <c r="J19" s="4"/>
    </row>
    <row r="20" spans="1:187" x14ac:dyDescent="0.2">
      <c r="A20" s="133"/>
      <c r="B20" s="149" t="s">
        <v>28</v>
      </c>
      <c r="C20" s="150"/>
      <c r="D20" s="151"/>
      <c r="E20" s="151"/>
      <c r="F20" s="157">
        <f>0.2*F18</f>
        <v>0</v>
      </c>
      <c r="G20" s="1"/>
      <c r="H20" s="2"/>
      <c r="I20" s="3"/>
      <c r="J20" s="4"/>
    </row>
    <row r="21" spans="1:187" x14ac:dyDescent="0.2">
      <c r="A21" s="133"/>
      <c r="B21" s="134"/>
      <c r="C21" s="135"/>
      <c r="D21" s="136"/>
      <c r="E21" s="136"/>
      <c r="F21" s="147"/>
      <c r="G21" s="1"/>
      <c r="H21" s="2"/>
      <c r="I21" s="3"/>
      <c r="J21" s="4"/>
    </row>
    <row r="22" spans="1:187" ht="15" x14ac:dyDescent="0.25">
      <c r="A22" s="133"/>
      <c r="B22" s="152" t="s">
        <v>10</v>
      </c>
      <c r="C22" s="153"/>
      <c r="D22" s="154"/>
      <c r="E22" s="154"/>
      <c r="F22" s="155">
        <f>SUM(F18:F21)</f>
        <v>0</v>
      </c>
      <c r="G22" s="1"/>
      <c r="H22" s="2"/>
      <c r="I22" s="3"/>
      <c r="J22" s="4"/>
    </row>
    <row r="23" spans="1:187" ht="15" x14ac:dyDescent="0.25">
      <c r="A23" s="133"/>
      <c r="B23" s="152"/>
      <c r="C23" s="195"/>
      <c r="D23" s="196"/>
      <c r="E23" s="196"/>
      <c r="F23" s="197"/>
      <c r="G23" s="1"/>
      <c r="H23" s="2"/>
      <c r="I23" s="3"/>
      <c r="J23" s="4"/>
    </row>
    <row r="24" spans="1:187" ht="15" x14ac:dyDescent="0.25">
      <c r="A24" s="133"/>
      <c r="B24" s="152"/>
      <c r="C24" s="195"/>
      <c r="D24" s="196"/>
      <c r="E24" s="196"/>
      <c r="F24" s="197"/>
      <c r="G24" s="1"/>
      <c r="H24" s="2"/>
      <c r="I24" s="3"/>
      <c r="J24" s="4"/>
    </row>
    <row r="25" spans="1:187" ht="15.75" x14ac:dyDescent="0.2">
      <c r="A25" s="198"/>
      <c r="B25" s="12" t="s">
        <v>209</v>
      </c>
      <c r="C25" s="199"/>
      <c r="D25" s="199"/>
      <c r="E25" s="199"/>
      <c r="F25" s="200"/>
      <c r="G25" s="1"/>
      <c r="H25" s="2"/>
      <c r="I25" s="3"/>
      <c r="J25" s="4"/>
    </row>
    <row r="26" spans="1:187" ht="15.75" x14ac:dyDescent="0.2">
      <c r="A26" s="202"/>
      <c r="B26" s="203"/>
      <c r="C26" s="204"/>
      <c r="D26" s="204"/>
      <c r="E26" s="204"/>
      <c r="F26" s="204"/>
      <c r="G26" s="1"/>
      <c r="H26" s="2"/>
      <c r="I26" s="3"/>
      <c r="J26" s="4"/>
    </row>
    <row r="27" spans="1:187" x14ac:dyDescent="0.2">
      <c r="A27" s="201" t="s">
        <v>210</v>
      </c>
      <c r="B27" s="6" t="s">
        <v>211</v>
      </c>
      <c r="C27" s="28">
        <f>Communs!C52</f>
        <v>34</v>
      </c>
      <c r="D27" s="23" t="s">
        <v>2</v>
      </c>
      <c r="E27" s="24"/>
      <c r="F27" s="24">
        <f>$C27*E27</f>
        <v>0</v>
      </c>
      <c r="G27" s="1"/>
      <c r="H27" s="2"/>
      <c r="I27" s="3"/>
      <c r="J27" s="4"/>
    </row>
    <row r="28" spans="1:187" ht="15" x14ac:dyDescent="0.25">
      <c r="A28" s="133"/>
      <c r="B28" s="152"/>
      <c r="C28" s="195"/>
      <c r="D28" s="196"/>
      <c r="E28" s="196"/>
      <c r="F28" s="197"/>
      <c r="G28" s="1"/>
      <c r="H28" s="2"/>
      <c r="I28" s="3"/>
      <c r="J28" s="4"/>
    </row>
    <row r="29" spans="1:187" ht="15" x14ac:dyDescent="0.25">
      <c r="A29" s="133"/>
      <c r="B29" s="152"/>
      <c r="C29" s="195"/>
      <c r="D29" s="196"/>
      <c r="E29" s="196"/>
      <c r="F29" s="197"/>
      <c r="G29" s="1"/>
      <c r="H29" s="2"/>
      <c r="I29" s="3"/>
      <c r="J29" s="4"/>
    </row>
    <row r="30" spans="1:187" s="40" customFormat="1" x14ac:dyDescent="0.2">
      <c r="A30" s="64"/>
      <c r="B30" s="6"/>
      <c r="C30" s="7"/>
      <c r="D30" s="8"/>
      <c r="E30" s="36"/>
      <c r="F30" s="39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</row>
    <row r="31" spans="1:187" s="40" customFormat="1" x14ac:dyDescent="0.2">
      <c r="A31" s="64"/>
      <c r="B31" s="6"/>
      <c r="C31" s="7"/>
      <c r="D31" s="8"/>
      <c r="E31" s="36"/>
      <c r="F31" s="39">
        <f>F18/26</f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</row>
    <row r="32" spans="1:187" s="40" customFormat="1" x14ac:dyDescent="0.2">
      <c r="A32" s="64"/>
      <c r="B32" s="6"/>
      <c r="C32" s="7"/>
      <c r="D32" s="8"/>
      <c r="E32" s="36"/>
      <c r="F32" s="39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</row>
    <row r="33" spans="1:187" s="40" customFormat="1" x14ac:dyDescent="0.2">
      <c r="A33" s="64"/>
      <c r="B33" s="6"/>
      <c r="C33" s="7"/>
      <c r="D33" s="8"/>
      <c r="E33" s="36"/>
      <c r="F33" s="39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</row>
    <row r="34" spans="1:187" s="40" customFormat="1" x14ac:dyDescent="0.2">
      <c r="A34" s="64"/>
      <c r="B34" s="6"/>
      <c r="C34" s="7"/>
      <c r="D34" s="8"/>
      <c r="E34" s="36"/>
      <c r="F34" s="39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</row>
    <row r="35" spans="1:187" s="40" customFormat="1" x14ac:dyDescent="0.2">
      <c r="A35" s="64"/>
      <c r="B35" s="6"/>
      <c r="C35" s="7"/>
      <c r="D35" s="8"/>
      <c r="E35" s="36"/>
      <c r="F35" s="39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</row>
  </sheetData>
  <mergeCells count="1">
    <mergeCell ref="A1:F2"/>
  </mergeCells>
  <printOptions horizontalCentered="1"/>
  <pageMargins left="0" right="0" top="0.19685039370078741" bottom="0.78740157480314965" header="0.51181102362204722" footer="0.19685039370078741"/>
  <pageSetup paperSize="9" firstPageNumber="27" orientation="portrait" r:id="rId1"/>
  <headerFooter scaleWithDoc="0" alignWithMargins="0">
    <oddFooter>&amp;C&amp;"Arial,Gras"&amp;11&amp;K92D050BE&amp;10&amp;K000000 &amp;"CityBlueprint,Gras"&amp;18&amp;K01+024AC&amp;K05-049T&amp;"-,Normal"&amp;8&amp;K000000 &amp;7- 4, Rue Paul-Henri Spaak - 26000 VALENCE
contact@beact.pro&amp;RPage -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10</vt:i4>
      </vt:variant>
    </vt:vector>
  </HeadingPairs>
  <TitlesOfParts>
    <vt:vector size="15" baseType="lpstr">
      <vt:lpstr>PG</vt:lpstr>
      <vt:lpstr>Communs</vt:lpstr>
      <vt:lpstr>Bâtiment A</vt:lpstr>
      <vt:lpstr>Bâtiment B</vt:lpstr>
      <vt:lpstr>Récapitulatif</vt:lpstr>
      <vt:lpstr>'Bâtiment A'!Impression_des_titres</vt:lpstr>
      <vt:lpstr>'Bâtiment B'!Impression_des_titres</vt:lpstr>
      <vt:lpstr>Communs!Impression_des_titres</vt:lpstr>
      <vt:lpstr>PG!Impression_des_titres</vt:lpstr>
      <vt:lpstr>Récapitulatif!Impression_des_titres</vt:lpstr>
      <vt:lpstr>'Bâtiment A'!Zone_d_impression</vt:lpstr>
      <vt:lpstr>'Bâtiment B'!Zone_d_impression</vt:lpstr>
      <vt:lpstr>Communs!Zone_d_impression</vt:lpstr>
      <vt:lpstr>PG!Zone_d_impression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Julien ALLIROL</cp:lastModifiedBy>
  <cp:lastPrinted>2023-11-29T13:00:32Z</cp:lastPrinted>
  <dcterms:created xsi:type="dcterms:W3CDTF">1999-03-25T10:14:54Z</dcterms:created>
  <dcterms:modified xsi:type="dcterms:W3CDTF">2025-02-17T13:54:11Z</dcterms:modified>
</cp:coreProperties>
</file>