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0\-Partage\Société\2_AFFAIRES - Doc interne\6_2023\ADV-23-01 - VALRIM ROMANS OSMOZ\3_DCE\1_Doc divers\DPGF\"/>
    </mc:Choice>
  </mc:AlternateContent>
  <xr:revisionPtr revIDLastSave="0" documentId="13_ncr:1_{8B6AB6F0-1457-4301-BB58-9EFEC11BACDF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Lot N°05 MENUISERIES EXTERIEUR" sheetId="1" r:id="rId1"/>
    <sheet name="Lot N°05 Option 04   Volets Mo" sheetId="2" r:id="rId2"/>
    <sheet name="Lot N°05 Option 05   Menuiseri" sheetId="3" r:id="rId3"/>
  </sheets>
  <definedNames>
    <definedName name="_xlnm.Print_Titles" localSheetId="0">'Lot N°05 MENUISERIES EXTERIEUR'!$1:$2</definedName>
    <definedName name="_xlnm.Print_Titles" localSheetId="1">'Lot N°05 Option 04   Volets Mo'!$1:$2</definedName>
    <definedName name="_xlnm.Print_Titles" localSheetId="2">'Lot N°05 Option 05   Menuiseri'!$1:$2</definedName>
    <definedName name="_xlnm.Print_Area" localSheetId="0">'Lot N°05 MENUISERIES EXTERIEUR'!$A$1:$F$73</definedName>
    <definedName name="_xlnm.Print_Area" localSheetId="1">'Lot N°05 Option 04   Volets Mo'!$A$1:$F$47</definedName>
    <definedName name="_xlnm.Print_Area" localSheetId="2">'Lot N°05 Option 05   Menuiseri'!$A$1:$F$41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14" i="1"/>
  <c r="F15" i="1"/>
  <c r="F16" i="1"/>
  <c r="F18" i="1"/>
  <c r="F19" i="1"/>
  <c r="F20" i="1"/>
  <c r="F21" i="1"/>
  <c r="F22" i="1"/>
  <c r="F30" i="1"/>
  <c r="F32" i="1" s="1"/>
  <c r="F43" i="1"/>
  <c r="F47" i="1"/>
  <c r="F48" i="1"/>
  <c r="F49" i="1"/>
  <c r="F51" i="1"/>
  <c r="F52" i="1"/>
  <c r="F53" i="1"/>
  <c r="F54" i="1"/>
  <c r="F62" i="1"/>
  <c r="F64" i="1" s="1"/>
  <c r="B71" i="1"/>
  <c r="F11" i="2"/>
  <c r="F12" i="2"/>
  <c r="F13" i="2"/>
  <c r="F15" i="2"/>
  <c r="F16" i="2"/>
  <c r="F17" i="2"/>
  <c r="F19" i="2"/>
  <c r="F22" i="2" s="1"/>
  <c r="F31" i="2"/>
  <c r="F37" i="2" s="1"/>
  <c r="F32" i="2"/>
  <c r="F34" i="2"/>
  <c r="F35" i="2"/>
  <c r="B45" i="2"/>
  <c r="F11" i="3"/>
  <c r="F12" i="3"/>
  <c r="F13" i="3"/>
  <c r="F15" i="3"/>
  <c r="F18" i="3" s="1"/>
  <c r="F38" i="3" s="1"/>
  <c r="F27" i="3"/>
  <c r="F28" i="3"/>
  <c r="F29" i="3"/>
  <c r="F31" i="3"/>
  <c r="F34" i="3" s="1"/>
  <c r="B39" i="3"/>
  <c r="F56" i="1" l="1"/>
  <c r="F66" i="1" s="1"/>
  <c r="F70" i="1" s="1"/>
  <c r="F24" i="1"/>
  <c r="F34" i="1" s="1"/>
  <c r="F40" i="3"/>
  <c r="F39" i="3"/>
  <c r="F40" i="2"/>
  <c r="F44" i="2" s="1"/>
  <c r="F45" i="2" l="1"/>
  <c r="F46" i="2" s="1"/>
  <c r="F71" i="1"/>
  <c r="F72" i="1" s="1"/>
</calcChain>
</file>

<file path=xl/sharedStrings.xml><?xml version="1.0" encoding="utf-8"?>
<sst xmlns="http://schemas.openxmlformats.org/spreadsheetml/2006/main" count="395" uniqueCount="395">
  <si>
    <t>Désignation</t>
  </si>
  <si>
    <t>Unité</t>
  </si>
  <si>
    <t>Quantité</t>
  </si>
  <si>
    <t>Prix</t>
  </si>
  <si>
    <t>Montant H.T.</t>
  </si>
  <si>
    <t>Bâtiment A</t>
  </si>
  <si>
    <t>Les quantités sont données à titre indicatif et devront être vérifiées par les entreprises (cf. article 014 du Préambule)</t>
  </si>
  <si>
    <t>CH2</t>
  </si>
  <si>
    <t>MEN</t>
  </si>
  <si>
    <t>2</t>
  </si>
  <si>
    <t>DESCRIPTION DES OUVRAGES</t>
  </si>
  <si>
    <t>CH3</t>
  </si>
  <si>
    <t>2.1</t>
  </si>
  <si>
    <t>PARTIES PRIVATIVES</t>
  </si>
  <si>
    <t>CH4</t>
  </si>
  <si>
    <t>2.1.1</t>
  </si>
  <si>
    <t>MENUISERIES EXTERIEURES EN ALUMINIUM LAQUE - VOLETS ROULANTS ALUMINIUM ELECTRIQUES</t>
  </si>
  <si>
    <t>CH5</t>
  </si>
  <si>
    <t>2.1.1.2</t>
  </si>
  <si>
    <t>Nomenclature des menuiseries</t>
  </si>
  <si>
    <t>CH6</t>
  </si>
  <si>
    <t xml:space="preserve">2.1.1.2.1 </t>
  </si>
  <si>
    <t>F001: Portes-fenêtres de 2.20 x 2.15 m ht - 2 vtx coulissants – vitrage 4.16.4 – volet roulant aluminium électrique</t>
  </si>
  <si>
    <t>U</t>
  </si>
  <si>
    <t>ART</t>
  </si>
  <si>
    <t>MEN-A062</t>
  </si>
  <si>
    <t>2.1.2</t>
  </si>
  <si>
    <t>MENUISERIES EXTERIEURES EN PVC - VOLETS ROULANTS ALUMINIUM ELECTRIQUES</t>
  </si>
  <si>
    <t>CH5</t>
  </si>
  <si>
    <t>2.1.2.2</t>
  </si>
  <si>
    <t>Nomenclature des menuiseries</t>
  </si>
  <si>
    <t>CH6</t>
  </si>
  <si>
    <t>2.1.2.2.1</t>
  </si>
  <si>
    <t>Fenêtres et portes-fenêtres - PVC Blanc -  Avec volet roulant aluminium électrique coffre Titan</t>
  </si>
  <si>
    <t>CH6</t>
  </si>
  <si>
    <t xml:space="preserve">2.1.2.2.1.1 </t>
  </si>
  <si>
    <t>F002: Portes fenêtres de 0.90 x 2.15 m ht - 1 vantail OF – vitrage isolant 4/16/4 – volet roulant aluminium électrique</t>
  </si>
  <si>
    <t>U</t>
  </si>
  <si>
    <t>ART</t>
  </si>
  <si>
    <t>SEB-A198</t>
  </si>
  <si>
    <t xml:space="preserve">2.1.2.2.1.2 </t>
  </si>
  <si>
    <t>F003: Fenêtres de 0.90 x 2.00 m ht - 1 vantail OB + 1 allège fixe vitrée formant garde-corps – vitrage isolant 4/16/4 et 4/16/44.2 pour l'allège – volet roulant aluminium électrique</t>
  </si>
  <si>
    <t>U</t>
  </si>
  <si>
    <t>ART</t>
  </si>
  <si>
    <t>SEB-A197</t>
  </si>
  <si>
    <t xml:space="preserve">2.1.2.2.1.3 </t>
  </si>
  <si>
    <t>F004: Fenêtre 0.90 x 1.15 m ht - 1 vantail OB - vitrage isolant 4/16/4 – volet roulant aluminium électrique</t>
  </si>
  <si>
    <t>U</t>
  </si>
  <si>
    <t>ART</t>
  </si>
  <si>
    <t>SEB-A196</t>
  </si>
  <si>
    <t>2.1.2.2.2</t>
  </si>
  <si>
    <t>Fenêtres et portes-fenêtres - PVC Blanc – Avec volet roulant aluminium électrique type monobloc</t>
  </si>
  <si>
    <t>CH6</t>
  </si>
  <si>
    <t xml:space="preserve">2.1.2.2.2.1 </t>
  </si>
  <si>
    <t>F002: Portes fenêtres de 0.90 x 2.15 m ht - 1 vantail OF – vitrage isolant 4/16/4 – volet roulant aluminium électrique</t>
  </si>
  <si>
    <t>U</t>
  </si>
  <si>
    <t>ART</t>
  </si>
  <si>
    <t>MEN-A033</t>
  </si>
  <si>
    <t xml:space="preserve">2.1.2.2.2.2 </t>
  </si>
  <si>
    <t>F003: Fenêtres de 0.90 x 2.00 m ht - 1 vantail OB + 1 allège fixe vitrée formant garde-corps – vitrage isolant 4/16/4 et 4/16/44.2 pour l'allège – volet roulant aluminium électrique</t>
  </si>
  <si>
    <t>U</t>
  </si>
  <si>
    <t>ART</t>
  </si>
  <si>
    <t>MEN-A029</t>
  </si>
  <si>
    <t xml:space="preserve">2.1.2.2.2.3 </t>
  </si>
  <si>
    <t>F004: Fenêtre 0.90 x 1.15 m ht - 1 vantail OB - vitrage isolant 4/16/4 – volet roulant aluminium électrique</t>
  </si>
  <si>
    <t>U</t>
  </si>
  <si>
    <t>ART</t>
  </si>
  <si>
    <t>MEN-A030</t>
  </si>
  <si>
    <t xml:space="preserve">2.1.2.2.3 </t>
  </si>
  <si>
    <t>Pose des grilles d’entrée d'air</t>
  </si>
  <si>
    <t>U</t>
  </si>
  <si>
    <t>ART</t>
  </si>
  <si>
    <t>MEN-A035</t>
  </si>
  <si>
    <t xml:space="preserve">2.1.2.2.4 </t>
  </si>
  <si>
    <t>Commande centralisée des volets roulants</t>
  </si>
  <si>
    <t>U</t>
  </si>
  <si>
    <t>ART</t>
  </si>
  <si>
    <t>MEN-A036</t>
  </si>
  <si>
    <t>Total PARTIES PRIVATIVES</t>
  </si>
  <si>
    <t>STOT</t>
  </si>
  <si>
    <t>2.2</t>
  </si>
  <si>
    <t>PARTIES COMMUNES</t>
  </si>
  <si>
    <t>CH4</t>
  </si>
  <si>
    <t>2.2.1</t>
  </si>
  <si>
    <t>MENUISERIES EXTERIEURES EN ALUMINIUM LAQUE</t>
  </si>
  <si>
    <t>CH5</t>
  </si>
  <si>
    <t>2.2.1.2</t>
  </si>
  <si>
    <t>Nomenclature des menuiseries</t>
  </si>
  <si>
    <t>CH6</t>
  </si>
  <si>
    <t>2.2.1.2.1</t>
  </si>
  <si>
    <t>Fenêtres, portes, portes-fenêtres et châssis mono-ton – Sans volet roulant</t>
  </si>
  <si>
    <t>CH6</t>
  </si>
  <si>
    <t xml:space="preserve">2.2.1.2.1.1 </t>
  </si>
  <si>
    <t>F005: Châssis fixe vitré de 0.90 x 2.00 – vitrage 44.2/16/44.2 translucide</t>
  </si>
  <si>
    <t>U</t>
  </si>
  <si>
    <t>ART</t>
  </si>
  <si>
    <t>SEB-A199</t>
  </si>
  <si>
    <t>Total PARTIES COMMUNES</t>
  </si>
  <si>
    <t>STOT</t>
  </si>
  <si>
    <t>Total Bâtiment A</t>
  </si>
  <si>
    <t>STOT_LS0</t>
  </si>
  <si>
    <t>Bâtiment B</t>
  </si>
  <si>
    <t>Les quantités sont données à titre indicatif et devront être vérifiées par les entreprises (cf. article 014 du Préambule)</t>
  </si>
  <si>
    <t>CH2</t>
  </si>
  <si>
    <t>MEN</t>
  </si>
  <si>
    <t>2</t>
  </si>
  <si>
    <t>DESCRIPTION DES OUVRAGES</t>
  </si>
  <si>
    <t>CH3</t>
  </si>
  <si>
    <t>2.1</t>
  </si>
  <si>
    <t>PARTIES PRIVATIVES</t>
  </si>
  <si>
    <t>CH4</t>
  </si>
  <si>
    <t>2.1.1</t>
  </si>
  <si>
    <t>MENUISERIES EXTERIEURES EN ALUMINIUM LAQUE - VOLETS ROULANTS ALUMINIUM ELECTRIQUES</t>
  </si>
  <si>
    <t>CH5</t>
  </si>
  <si>
    <t>2.1.1.2</t>
  </si>
  <si>
    <t>Nomenclature des menuiseries</t>
  </si>
  <si>
    <t>CH6</t>
  </si>
  <si>
    <t xml:space="preserve">2.1.1.2.1 </t>
  </si>
  <si>
    <t>F001: Portes-fenêtres de 2.20 x 2.15 m ht - 2 vtx coulissants – vitrage 4.16.4 – volet roulant aluminium électrique</t>
  </si>
  <si>
    <t>U</t>
  </si>
  <si>
    <t>ART</t>
  </si>
  <si>
    <t>MEN-A062</t>
  </si>
  <si>
    <t>2.1.2</t>
  </si>
  <si>
    <t>MENUISERIES EXTERIEURES EN PVC - VOLETS ROULANTS ALUMINIUM ELECTRIQUES</t>
  </si>
  <si>
    <t>CH5</t>
  </si>
  <si>
    <t>2.1.2.2</t>
  </si>
  <si>
    <t>Nomenclature des menuiseries</t>
  </si>
  <si>
    <t>CH6</t>
  </si>
  <si>
    <t>2.1.2.2.1</t>
  </si>
  <si>
    <t>Fenêtres et portes-fenêtres - PVC Blanc -  Avec volet roulant aluminium électrique coffre Titan</t>
  </si>
  <si>
    <t>CH6</t>
  </si>
  <si>
    <t xml:space="preserve">2.1.2.2.1.1 </t>
  </si>
  <si>
    <t>F002: Portes fenêtres de 0.90 x 2.15 m ht - 1 vantail OF – vitrage isolant 4/16/4 – volet roulant aluminium électrique</t>
  </si>
  <si>
    <t>U</t>
  </si>
  <si>
    <t>ART</t>
  </si>
  <si>
    <t>SEB-A198</t>
  </si>
  <si>
    <t xml:space="preserve">2.1.2.2.1.2 </t>
  </si>
  <si>
    <t>F003: Fenêtres de 0.90 x 2.00 m ht - 1 vantail OB + 1 allège fixe vitrée formant garde-corps – vitrage isolant 4/16/4 et 4/16/44.2 pour l'allège – volet roulant aluminium électrique</t>
  </si>
  <si>
    <t>U</t>
  </si>
  <si>
    <t>ART</t>
  </si>
  <si>
    <t>SEB-A197</t>
  </si>
  <si>
    <t xml:space="preserve">2.1.2.2.1.3 </t>
  </si>
  <si>
    <t>F004: Fenêtre 0.90 x 1.15 m ht - 1 vantail OB - vitrage isolant 4/16/4 – volet roulant aluminium électrique</t>
  </si>
  <si>
    <t>U</t>
  </si>
  <si>
    <t>ART</t>
  </si>
  <si>
    <t>SEB-A196</t>
  </si>
  <si>
    <t>2.1.2.2.2</t>
  </si>
  <si>
    <t>Fenêtres et portes-fenêtres - PVC Blanc – Avec volet roulant aluminium électrique type monobloc</t>
  </si>
  <si>
    <t>CH6</t>
  </si>
  <si>
    <t xml:space="preserve">2.1.2.2.2.1 </t>
  </si>
  <si>
    <t>F002: Portes fenêtres de 0.90 x 2.15 m ht - 1 vantail OF – vitrage isolant 4/16/4 – volet roulant aluminium électrique</t>
  </si>
  <si>
    <t>U</t>
  </si>
  <si>
    <t>ART</t>
  </si>
  <si>
    <t>MEN-A033</t>
  </si>
  <si>
    <t xml:space="preserve">2.1.2.2.2.2 </t>
  </si>
  <si>
    <t>F003: Fenêtres de 0.90 x 2.00 m ht - 1 vantail OB + 1 allège fixe vitrée formant garde-corps – vitrage isolant 4/16/4 et 4/16/44.2 pour l'allège – volet roulant aluminium électrique</t>
  </si>
  <si>
    <t>U</t>
  </si>
  <si>
    <t>ART</t>
  </si>
  <si>
    <t>MEN-A029</t>
  </si>
  <si>
    <t xml:space="preserve">2.1.2.2.3 </t>
  </si>
  <si>
    <t>Pose des grilles d’entrée d'air</t>
  </si>
  <si>
    <t>U</t>
  </si>
  <si>
    <t>ART</t>
  </si>
  <si>
    <t>MEN-A035</t>
  </si>
  <si>
    <t xml:space="preserve">2.1.2.2.4 </t>
  </si>
  <si>
    <t>Commande centralisée des volets roulants</t>
  </si>
  <si>
    <t>U</t>
  </si>
  <si>
    <t>ART</t>
  </si>
  <si>
    <t>MEN-A036</t>
  </si>
  <si>
    <t>Total PARTIES PRIVATIVES</t>
  </si>
  <si>
    <t>STOT</t>
  </si>
  <si>
    <t>2.2</t>
  </si>
  <si>
    <t>PARTIES COMMUNES</t>
  </si>
  <si>
    <t>CH4</t>
  </si>
  <si>
    <t>2.2.1</t>
  </si>
  <si>
    <t>MENUISERIES EXTERIEURES EN ALUMINIUM LAQUE</t>
  </si>
  <si>
    <t>CH5</t>
  </si>
  <si>
    <t>2.2.1.2</t>
  </si>
  <si>
    <t>Nomenclature des menuiseries</t>
  </si>
  <si>
    <t>CH6</t>
  </si>
  <si>
    <t>2.2.1.2.1</t>
  </si>
  <si>
    <t>Fenêtres, portes, portes-fenêtres et châssis mono-ton – Sans volet roulant</t>
  </si>
  <si>
    <t>CH6</t>
  </si>
  <si>
    <t xml:space="preserve">2.2.1.2.1.1 </t>
  </si>
  <si>
    <t>F005: Châssis fixe vitré de 0.90 x 2.00 – vitrage 44.2/16/44.2 translucide</t>
  </si>
  <si>
    <t>U</t>
  </si>
  <si>
    <t>ART</t>
  </si>
  <si>
    <t>SEB-A199</t>
  </si>
  <si>
    <t>Total PARTIES COMMUNES</t>
  </si>
  <si>
    <t>STOT</t>
  </si>
  <si>
    <t>Total Bâtiment B</t>
  </si>
  <si>
    <t>STOT_LS0</t>
  </si>
  <si>
    <t>Montant HT du Lot N°05 MENUISERIES EXTERIEURES PVC PLAXES - ALUMINIUM</t>
  </si>
  <si>
    <t>TOTHT</t>
  </si>
  <si>
    <t>TVA</t>
  </si>
  <si>
    <t>Montant TTC</t>
  </si>
  <si>
    <t>TOTTTC</t>
  </si>
  <si>
    <t>Désignation</t>
  </si>
  <si>
    <t>Unité</t>
  </si>
  <si>
    <t>Quantité</t>
  </si>
  <si>
    <t>Prix</t>
  </si>
  <si>
    <t>Montant H.T.</t>
  </si>
  <si>
    <t>Bâtiment A</t>
  </si>
  <si>
    <t>Les quantités sont données à titre indicatif et devront être vérifiées par les entreprises (cf. article 014 du Préambule)</t>
  </si>
  <si>
    <t>CH2</t>
  </si>
  <si>
    <t>MEN</t>
  </si>
  <si>
    <t>3</t>
  </si>
  <si>
    <t>DESCRIPTION DES OUVRAGES</t>
  </si>
  <si>
    <t>CH3</t>
  </si>
  <si>
    <t>3.1</t>
  </si>
  <si>
    <t>PARTIES PRIVATIVES</t>
  </si>
  <si>
    <t>CH4</t>
  </si>
  <si>
    <t>3.1.1</t>
  </si>
  <si>
    <t>MENUISERIES EXTERIEURES EN PVC - VOLETS ROULANTS ALUMINIUM ELECTRIQUES</t>
  </si>
  <si>
    <t>CH5</t>
  </si>
  <si>
    <t>3.1.1.1</t>
  </si>
  <si>
    <t>Nomenclature des menuiseries</t>
  </si>
  <si>
    <t>CH6</t>
  </si>
  <si>
    <t>3.1.1.1.1</t>
  </si>
  <si>
    <t>Fenêtres et portes-fenêtres - PVC Blanc -  Avec volet roulant aluminium électrique coffre Titan</t>
  </si>
  <si>
    <t>CH6</t>
  </si>
  <si>
    <t xml:space="preserve">3.1.1.1.1.1 </t>
  </si>
  <si>
    <t>F002: Portes fenêtres de 0.90 x 2.15 m ht - 1 vantail OF – vitrage isolant 4/16/4 – volet roulant aluminium électrique</t>
  </si>
  <si>
    <t>U</t>
  </si>
  <si>
    <t>ART</t>
  </si>
  <si>
    <t>SEB-A198</t>
  </si>
  <si>
    <t xml:space="preserve">3.1.1.1.1.2 </t>
  </si>
  <si>
    <t>F003: Fenêtres de 0.90 x 2.00 m ht - 1 vantail OB + 1 allège fixe vitrée formant garde-corps – vitrage isolant 4/16/4 et 4/16/44.2 pour l'allège – volet roulant aluminium électrique</t>
  </si>
  <si>
    <t>U</t>
  </si>
  <si>
    <t>ART</t>
  </si>
  <si>
    <t>SEB-A197</t>
  </si>
  <si>
    <t xml:space="preserve">3.1.1.1.1.3 </t>
  </si>
  <si>
    <t>F004: Fenêtre 0.90 x 1.15 m ht - 1 vantail OB - vitrage isolant 4/16/4 – volet roulant aluminium électrique</t>
  </si>
  <si>
    <t>U</t>
  </si>
  <si>
    <t>ART</t>
  </si>
  <si>
    <t>SEB-A196</t>
  </si>
  <si>
    <t>3.1.1.1.2</t>
  </si>
  <si>
    <t>Fenêtres et portes-fenêtres - PVC Blanc – Avec volet roulant aluminium électrique type monobloc</t>
  </si>
  <si>
    <t>CH6</t>
  </si>
  <si>
    <t xml:space="preserve">3.1.1.1.2.1 </t>
  </si>
  <si>
    <t>F002: Portes fenêtres de 0.90 x 2.15 m ht - 1 vantail OF – vitrage isolant 4/16/4 – volet roulant aluminium électrique</t>
  </si>
  <si>
    <t>U</t>
  </si>
  <si>
    <t>ART</t>
  </si>
  <si>
    <t>MEN-A033</t>
  </si>
  <si>
    <t xml:space="preserve">3.1.1.1.2.2 </t>
  </si>
  <si>
    <t>F003: Fenêtres de 0.90 x 2.00 m ht - 1 vantail OB + 1 allège fixe vitrée formant garde-corps – vitrage isolant 4/16/4 et 4/16/44.2 pour l'allège – volet roulant aluminium électrique</t>
  </si>
  <si>
    <t>U</t>
  </si>
  <si>
    <t>ART</t>
  </si>
  <si>
    <t>MEN-A029</t>
  </si>
  <si>
    <t xml:space="preserve">3.1.1.1.2.3 </t>
  </si>
  <si>
    <t>F004: Fenêtre 0.90 x 1.15 m ht - 1 vantail OB - vitrage isolant 4/16/4 – volet roulant aluminium électrique</t>
  </si>
  <si>
    <t>U</t>
  </si>
  <si>
    <t>ART</t>
  </si>
  <si>
    <t>MEN-A030</t>
  </si>
  <si>
    <t>Total PARTIES PRIVATIVES</t>
  </si>
  <si>
    <t>STOT</t>
  </si>
  <si>
    <t>Total Bâtiment A</t>
  </si>
  <si>
    <t>STOT_LS0</t>
  </si>
  <si>
    <t>Bâtiment B</t>
  </si>
  <si>
    <t>Les quantités sont données à titre indicatif et devront être vérifiées par les entreprises (cf. article 014 du Préambule)</t>
  </si>
  <si>
    <t>CH2</t>
  </si>
  <si>
    <t>MEN</t>
  </si>
  <si>
    <t>3</t>
  </si>
  <si>
    <t>DESCRIPTION DES OUVRAGES</t>
  </si>
  <si>
    <t>CH3</t>
  </si>
  <si>
    <t>3.1</t>
  </si>
  <si>
    <t>PARTIES PRIVATIVES</t>
  </si>
  <si>
    <t>CH4</t>
  </si>
  <si>
    <t>3.1.1</t>
  </si>
  <si>
    <t>MENUISERIES EXTERIEURES EN PVC - VOLETS ROULANTS ALUMINIUM ELECTRIQUES</t>
  </si>
  <si>
    <t>CH5</t>
  </si>
  <si>
    <t>3.1.1.1</t>
  </si>
  <si>
    <t>Nomenclature des menuiseries</t>
  </si>
  <si>
    <t>CH6</t>
  </si>
  <si>
    <t>3.1.1.1.1</t>
  </si>
  <si>
    <t>Fenêtres et portes-fenêtres - PVC Blanc -  Avec volet roulant aluminium électrique coffre Titan</t>
  </si>
  <si>
    <t>CH6</t>
  </si>
  <si>
    <t xml:space="preserve">3.1.1.1.1.1 </t>
  </si>
  <si>
    <t>F002: Portes fenêtres de 0.90 x 2.15 m ht - 1 vantail OF – vitrage isolant 4/16/4 – volet roulant aluminium électrique</t>
  </si>
  <si>
    <t>U</t>
  </si>
  <si>
    <t>ART</t>
  </si>
  <si>
    <t>SEB-A198</t>
  </si>
  <si>
    <t xml:space="preserve">3.1.1.1.1.2 </t>
  </si>
  <si>
    <t>F003: Fenêtres de 0.90 x 2.00 m ht - 1 vantail OB + 1 allège fixe vitrée formant garde-corps – vitrage isolant 4/16/4 et 4/16/44.2 pour l'allège – volet roulant aluminium électrique</t>
  </si>
  <si>
    <t>U</t>
  </si>
  <si>
    <t>ART</t>
  </si>
  <si>
    <t>SEB-A197</t>
  </si>
  <si>
    <t>3.1.1.1.2</t>
  </si>
  <si>
    <t>Fenêtres et portes-fenêtres - PVC Blanc – Avec volet roulant aluminium électrique type monobloc</t>
  </si>
  <si>
    <t>CH6</t>
  </si>
  <si>
    <t xml:space="preserve">3.1.1.1.2.1 </t>
  </si>
  <si>
    <t>F002: Portes fenêtres de 0.90 x 2.15 m ht - 1 vantail OF – vitrage isolant 4/16/4 – volet roulant aluminium électrique</t>
  </si>
  <si>
    <t>U</t>
  </si>
  <si>
    <t>ART</t>
  </si>
  <si>
    <t>MEN-A033</t>
  </si>
  <si>
    <t xml:space="preserve">3.1.1.1.2.2 </t>
  </si>
  <si>
    <t>F003: Fenêtres de 0.90 x 2.00 m ht - 1 vantail OB + 1 allège fixe vitrée formant garde-corps – vitrage isolant 4/16/4 et 4/16/44.2 pour l'allège – volet roulant aluminium électrique</t>
  </si>
  <si>
    <t>U</t>
  </si>
  <si>
    <t>ART</t>
  </si>
  <si>
    <t>MEN-A029</t>
  </si>
  <si>
    <t>Total PARTIES PRIVATIVES</t>
  </si>
  <si>
    <t>STOT</t>
  </si>
  <si>
    <t>Total Bâtiment B</t>
  </si>
  <si>
    <t>STOT_LS0</t>
  </si>
  <si>
    <t>Montant HT du Lot N°05 MENUISERIES EXTERIEURES PVC PLAXES - ALUMINIUM</t>
  </si>
  <si>
    <t>TOTHT</t>
  </si>
  <si>
    <t>TVA</t>
  </si>
  <si>
    <t>Montant TTC</t>
  </si>
  <si>
    <t>TOTTTC</t>
  </si>
  <si>
    <t>Désignation</t>
  </si>
  <si>
    <t>Unité</t>
  </si>
  <si>
    <t>Quantité</t>
  </si>
  <si>
    <t>Prix</t>
  </si>
  <si>
    <t>Montant H.T.</t>
  </si>
  <si>
    <t>Bâtiment A</t>
  </si>
  <si>
    <t>Les quantités sont données à titre indicatif et devront être vérifiées par les entreprises (cf. article 014 du Préambule)</t>
  </si>
  <si>
    <t>CH2</t>
  </si>
  <si>
    <t>MEN</t>
  </si>
  <si>
    <t>4</t>
  </si>
  <si>
    <t>DESCRIPTION DES OUVRAGES</t>
  </si>
  <si>
    <t>CH3</t>
  </si>
  <si>
    <t>4.1</t>
  </si>
  <si>
    <t>PARTIES PRIVATIVES</t>
  </si>
  <si>
    <t>CH4</t>
  </si>
  <si>
    <t>4.1.1</t>
  </si>
  <si>
    <t>MENUISERIES EXTERIEURES EN PVC - VOLETS ROULANTS ALUMINIUM ELECTRIQUES</t>
  </si>
  <si>
    <t>CH5</t>
  </si>
  <si>
    <t>4.1.1.1</t>
  </si>
  <si>
    <t>Nomenclature des menuiseries</t>
  </si>
  <si>
    <t>CH6</t>
  </si>
  <si>
    <t>4.1.1.1.1</t>
  </si>
  <si>
    <t>Fenêtres et portes-fenêtres - Plus-value pour finition plaxé 1 face côté extérieur</t>
  </si>
  <si>
    <t>CH6</t>
  </si>
  <si>
    <t xml:space="preserve">4.1.1.1.1.1 </t>
  </si>
  <si>
    <t>F002: Portes fenêtres de 0.90 x 2.15 m ht - Plus value pour finition plaxée une face coté extérieur</t>
  </si>
  <si>
    <t>U</t>
  </si>
  <si>
    <t>ART</t>
  </si>
  <si>
    <t>SEB-B566</t>
  </si>
  <si>
    <t xml:space="preserve">4.1.1.1.1.2 </t>
  </si>
  <si>
    <t>F003: Fenêtres de 0.90 x 2.00 m ht  - Plus value pour finition plaxée une face coté extérieur</t>
  </si>
  <si>
    <t>U</t>
  </si>
  <si>
    <t>ART</t>
  </si>
  <si>
    <t>SEB-B567</t>
  </si>
  <si>
    <t xml:space="preserve">4.1.1.1.1.3 </t>
  </si>
  <si>
    <t>F004: Fenêtre 0.90 x 1.15 m ht - Plus value pour finition plaxée une face coté extérieur</t>
  </si>
  <si>
    <t>U</t>
  </si>
  <si>
    <t>ART</t>
  </si>
  <si>
    <t>SEB-B568</t>
  </si>
  <si>
    <t>Total PARTIES PRIVATIVES</t>
  </si>
  <si>
    <t>STOT</t>
  </si>
  <si>
    <t>Total Bâtiment A</t>
  </si>
  <si>
    <t>STOT_LS0</t>
  </si>
  <si>
    <t>Bâtiment B</t>
  </si>
  <si>
    <t>Les quantités sont données à titre indicatif et devront être vérifiées par les entreprises (cf. article 014 du Préambule)</t>
  </si>
  <si>
    <t>CH2</t>
  </si>
  <si>
    <t>MEN</t>
  </si>
  <si>
    <t>4</t>
  </si>
  <si>
    <t>DESCRIPTION DES OUVRAGES</t>
  </si>
  <si>
    <t>CH3</t>
  </si>
  <si>
    <t>4.1</t>
  </si>
  <si>
    <t>PARTIES PRIVATIVES</t>
  </si>
  <si>
    <t>CH4</t>
  </si>
  <si>
    <t>4.1.1</t>
  </si>
  <si>
    <t>MENUISERIES EXTERIEURES EN PVC - VOLETS ROULANTS ALUMINIUM ELECTRIQUES</t>
  </si>
  <si>
    <t>CH5</t>
  </si>
  <si>
    <t>4.1.1.1</t>
  </si>
  <si>
    <t>Nomenclature des menuiseries</t>
  </si>
  <si>
    <t>CH6</t>
  </si>
  <si>
    <t>4.1.1.1.1</t>
  </si>
  <si>
    <t>Fenêtres et portes-fenêtres - Plus-value pour finition plaxé 1 face côté extérieur</t>
  </si>
  <si>
    <t>CH6</t>
  </si>
  <si>
    <t xml:space="preserve">4.1.1.1.1.1 </t>
  </si>
  <si>
    <t>F002: Portes fenêtres de 0.90 x 2.15 m ht - Plus value pour finition plaxée une face coté extérieur</t>
  </si>
  <si>
    <t>U</t>
  </si>
  <si>
    <t>ART</t>
  </si>
  <si>
    <t>SEB-B566</t>
  </si>
  <si>
    <t xml:space="preserve">4.1.1.1.1.2 </t>
  </si>
  <si>
    <t>F003: Fenêtres de 0.90 x 2.00 m ht  - Plus value pour finition plaxée une face coté extérieur</t>
  </si>
  <si>
    <t>U</t>
  </si>
  <si>
    <t>ART</t>
  </si>
  <si>
    <t>SEB-B567</t>
  </si>
  <si>
    <t xml:space="preserve">4.1.1.1.1.3 </t>
  </si>
  <si>
    <t>F004: Fenêtre 0.90 x 1.15 m ht - Plus value pour finition plaxée une face coté extérieur</t>
  </si>
  <si>
    <t>U</t>
  </si>
  <si>
    <t>ART</t>
  </si>
  <si>
    <t>SEB-B568</t>
  </si>
  <si>
    <t>Total PARTIES PRIVATIVES</t>
  </si>
  <si>
    <t>STOT</t>
  </si>
  <si>
    <t>Total Bâtiment B</t>
  </si>
  <si>
    <t>STOT_LS0</t>
  </si>
  <si>
    <t>Montant HT du Lot N°05 MENUISERIES EXTERIEURES PVC PLAXES - ALUMINIUM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</si>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</sst>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3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000000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b/>
      <u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D0D0D0"/>
        <bgColor indexed="64"/>
      </patternFill>
    </fill>
    <fill>
      <patternFill patternType="solid">
        <fgColor rgb="FFF7E3DD"/>
        <bgColor indexed="64"/>
      </patternFill>
    </fill>
    <fill>
      <patternFill patternType="solid">
        <fgColor rgb="FFFFFFFF"/>
      </patternFill>
    </fill>
  </fills>
  <borders count="4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848484"/>
      </top>
      <bottom style="thin">
        <color rgb="FF000000"/>
      </bottom>
      <diagonal/>
    </border>
    <border>
      <left style="thin">
        <color rgb="FF000000"/>
      </left>
      <right/>
      <top style="thin">
        <color rgb="FF848484"/>
      </top>
      <bottom style="thin">
        <color rgb="FF000000"/>
      </bottom>
      <diagonal/>
    </border>
    <border>
      <left style="thin">
        <color rgb="FF848484"/>
      </left>
      <right/>
      <top style="thin">
        <color rgb="FF848484"/>
      </top>
      <bottom style="thin">
        <color rgb="FF848484"/>
      </bottom>
      <diagonal/>
    </border>
    <border>
      <left/>
      <right style="hair">
        <color rgb="FF848484"/>
      </right>
      <top style="thin">
        <color rgb="FF848484"/>
      </top>
      <bottom style="thin">
        <color rgb="FF848484"/>
      </bottom>
      <diagonal/>
    </border>
    <border>
      <left style="thin">
        <color rgb="FF000000"/>
      </left>
      <right/>
      <top style="thin">
        <color rgb="FF000000"/>
      </top>
      <bottom style="thin">
        <color rgb="FF848484"/>
      </bottom>
      <diagonal/>
    </border>
    <border>
      <left/>
      <right style="hair">
        <color rgb="FF000000"/>
      </right>
      <top style="thin">
        <color rgb="FF000000"/>
      </top>
      <bottom style="thin">
        <color rgb="FF848484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848484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84848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848484"/>
      </bottom>
      <diagonal/>
    </border>
    <border>
      <left/>
      <right style="thin">
        <color rgb="FF000000"/>
      </right>
      <top/>
      <bottom style="thin">
        <color rgb="FF84848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3" fillId="3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8" fillId="0" borderId="0" applyFill="0">
      <alignment horizontal="left" vertical="top" wrapText="1" indent="2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6" fillId="0" borderId="0" applyFill="0">
      <alignment horizontal="righ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 indent="1"/>
    </xf>
    <xf numFmtId="0" fontId="18" fillId="0" borderId="0" applyFill="0">
      <alignment horizontal="left" vertical="top" wrapText="1" inden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/>
    </xf>
  </cellStyleXfs>
  <cellXfs count="119">
    <xf numFmtId="0" fontId="0" fillId="0" borderId="0" xfId="0"/>
    <xf numFmtId="0" fontId="0" fillId="0" borderId="28" xfId="0" applyBorder="1" applyAlignment="1">
      <alignment horizontal="left" vertical="top" wrapText="1"/>
    </xf>
    <xf numFmtId="0" fontId="0" fillId="0" borderId="26" xfId="0" applyBorder="1" applyAlignment="1">
      <alignment horizontal="center" vertical="top" wrapText="1"/>
    </xf>
    <xf numFmtId="0" fontId="21" fillId="0" borderId="27" xfId="0" applyFont="1" applyBorder="1" applyAlignment="1">
      <alignment horizontal="left" vertical="top" wrapText="1"/>
    </xf>
    <xf numFmtId="0" fontId="21" fillId="0" borderId="27" xfId="0" applyFont="1" applyBorder="1" applyAlignment="1">
      <alignment horizontal="right" vertical="top" wrapText="1"/>
    </xf>
    <xf numFmtId="0" fontId="21" fillId="0" borderId="27" xfId="0" applyFont="1" applyBorder="1" applyAlignment="1">
      <alignment horizontal="center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2" fillId="2" borderId="21" xfId="2" applyBorder="1">
      <alignment horizontal="left" vertical="top" wrapText="1"/>
    </xf>
    <xf numFmtId="0" fontId="2" fillId="2" borderId="22" xfId="2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5" fillId="0" borderId="20" xfId="6" applyBorder="1">
      <alignment horizontal="left" vertical="top" wrapText="1"/>
    </xf>
    <xf numFmtId="0" fontId="6" fillId="0" borderId="19" xfId="7" applyBorder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" fillId="0" borderId="13" xfId="10" applyBorder="1">
      <alignment horizontal="left" vertical="top" wrapText="1"/>
    </xf>
    <xf numFmtId="0" fontId="2" fillId="0" borderId="11" xfId="10" applyBorder="1">
      <alignment horizontal="left" vertical="top" wrapText="1"/>
    </xf>
    <xf numFmtId="0" fontId="9" fillId="0" borderId="7" xfId="14" applyBorder="1">
      <alignment horizontal="left" vertical="top" wrapText="1"/>
    </xf>
    <xf numFmtId="0" fontId="9" fillId="0" borderId="9" xfId="14" applyBorder="1">
      <alignment horizontal="left" vertical="top" wrapText="1"/>
    </xf>
    <xf numFmtId="0" fontId="12" fillId="0" borderId="15" xfId="18" applyBorder="1">
      <alignment horizontal="left" vertical="top" wrapText="1"/>
    </xf>
    <xf numFmtId="0" fontId="12" fillId="0" borderId="18" xfId="18" applyBorder="1">
      <alignment horizontal="left" vertical="top" wrapText="1"/>
    </xf>
    <xf numFmtId="0" fontId="12" fillId="0" borderId="15" xfId="22" applyBorder="1">
      <alignment horizontal="left" vertical="top" wrapText="1"/>
    </xf>
    <xf numFmtId="0" fontId="12" fillId="0" borderId="18" xfId="22" applyBorder="1">
      <alignment horizontal="left" vertical="top" wrapText="1"/>
    </xf>
    <xf numFmtId="0" fontId="13" fillId="0" borderId="15" xfId="26" applyBorder="1" applyAlignment="1">
      <alignment horizontal="left" vertical="top" wrapText="1"/>
    </xf>
    <xf numFmtId="0" fontId="13" fillId="0" borderId="18" xfId="26" applyBorder="1">
      <alignment horizontal="left" vertical="top" wrapText="1" indent="1"/>
    </xf>
    <xf numFmtId="0" fontId="0" fillId="0" borderId="8" xfId="0" applyBorder="1" applyAlignment="1" applyProtection="1">
      <alignment horizontal="left" vertical="top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164" fontId="0" fillId="0" borderId="8" xfId="0" applyNumberFormat="1" applyBorder="1" applyAlignment="1" applyProtection="1">
      <alignment horizontal="center" vertical="top" wrapText="1"/>
      <protection locked="0"/>
    </xf>
    <xf numFmtId="164" fontId="0" fillId="0" borderId="17" xfId="0" applyNumberFormat="1" applyBorder="1" applyAlignment="1" applyProtection="1">
      <alignment horizontal="right" vertical="top" wrapText="1"/>
      <protection locked="0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15" xfId="17" applyBorder="1" applyAlignment="1">
      <alignment horizontal="left" vertical="top" wrapText="1"/>
    </xf>
    <xf numFmtId="0" fontId="6" fillId="0" borderId="18" xfId="17" applyBorder="1">
      <alignment horizontal="righ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2" fillId="2" borderId="13" xfId="3" applyBorder="1">
      <alignment horizontal="left" vertical="top" wrapText="1"/>
    </xf>
    <xf numFmtId="0" fontId="2" fillId="2" borderId="11" xfId="3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165" fontId="22" fillId="4" borderId="0" xfId="0" applyNumberFormat="1" applyFont="1" applyFill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164" fontId="0" fillId="0" borderId="33" xfId="0" applyNumberFormat="1" applyBorder="1" applyAlignment="1" applyProtection="1">
      <alignment horizontal="right" vertical="top" wrapText="1"/>
      <protection locked="0"/>
    </xf>
    <xf numFmtId="164" fontId="0" fillId="0" borderId="33" xfId="0" applyNumberFormat="1" applyBorder="1" applyAlignment="1" applyProtection="1">
      <alignment horizontal="center" vertical="top" wrapText="1"/>
      <protection locked="0"/>
    </xf>
    <xf numFmtId="0" fontId="0" fillId="0" borderId="37" xfId="0" applyBorder="1" applyAlignment="1">
      <alignment horizontal="left" vertical="top" wrapText="1"/>
    </xf>
    <xf numFmtId="164" fontId="0" fillId="0" borderId="27" xfId="0" applyNumberFormat="1" applyBorder="1" applyAlignment="1">
      <alignment horizontal="righ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28" xfId="0" applyBorder="1" applyAlignment="1" applyProtection="1">
      <alignment horizontal="left" vertical="top" wrapText="1"/>
    </xf>
    <xf numFmtId="0" fontId="0" fillId="0" borderId="26" xfId="0" applyBorder="1" applyAlignment="1" applyProtection="1">
      <alignment horizontal="center" vertical="top" wrapText="1"/>
    </xf>
    <xf numFmtId="0" fontId="21" fillId="0" borderId="27" xfId="0" applyFont="1" applyBorder="1" applyAlignment="1" applyProtection="1">
      <alignment horizontal="left" vertical="top" wrapText="1"/>
    </xf>
    <xf numFmtId="0" fontId="21" fillId="0" borderId="27" xfId="0" applyFont="1" applyBorder="1" applyAlignment="1" applyProtection="1">
      <alignment horizontal="right" vertical="top" wrapText="1"/>
    </xf>
    <xf numFmtId="0" fontId="0" fillId="0" borderId="23" xfId="0" applyBorder="1" applyAlignment="1" applyProtection="1">
      <alignment horizontal="left" vertical="top" wrapText="1"/>
    </xf>
    <xf numFmtId="0" fontId="0" fillId="0" borderId="30" xfId="0" applyBorder="1" applyAlignment="1" applyProtection="1">
      <alignment horizontal="left" vertical="top" wrapText="1"/>
    </xf>
    <xf numFmtId="0" fontId="0" fillId="0" borderId="31" xfId="0" applyBorder="1" applyAlignment="1" applyProtection="1">
      <alignment horizontal="left" vertical="top" wrapText="1"/>
    </xf>
    <xf numFmtId="0" fontId="2" fillId="2" borderId="21" xfId="2" applyBorder="1" applyProtection="1">
      <alignment horizontal="left" vertical="top" wrapText="1"/>
    </xf>
    <xf numFmtId="0" fontId="2" fillId="2" borderId="32" xfId="2" applyBorder="1" applyProtection="1">
      <alignment horizontal="left" vertical="top" wrapText="1"/>
    </xf>
    <xf numFmtId="0" fontId="0" fillId="0" borderId="33" xfId="0" applyBorder="1" applyAlignment="1" applyProtection="1">
      <alignment horizontal="left" vertical="top" wrapText="1"/>
    </xf>
    <xf numFmtId="0" fontId="5" fillId="0" borderId="20" xfId="6" applyBorder="1" applyProtection="1">
      <alignment horizontal="left" vertical="top" wrapText="1"/>
    </xf>
    <xf numFmtId="0" fontId="6" fillId="0" borderId="34" xfId="7" applyBorder="1" applyProtection="1">
      <alignment horizontal="left" vertical="top" wrapText="1"/>
    </xf>
    <xf numFmtId="0" fontId="2" fillId="0" borderId="13" xfId="10" applyBorder="1" applyProtection="1">
      <alignment horizontal="left" vertical="top" wrapText="1"/>
    </xf>
    <xf numFmtId="0" fontId="2" fillId="0" borderId="26" xfId="10" applyBorder="1" applyProtection="1">
      <alignment horizontal="left" vertical="top" wrapText="1"/>
    </xf>
    <xf numFmtId="0" fontId="9" fillId="0" borderId="7" xfId="14" applyBorder="1" applyProtection="1">
      <alignment horizontal="left" vertical="top" wrapText="1"/>
    </xf>
    <xf numFmtId="0" fontId="9" fillId="0" borderId="35" xfId="14" applyBorder="1" applyProtection="1">
      <alignment horizontal="left" vertical="top" wrapText="1"/>
    </xf>
    <xf numFmtId="0" fontId="12" fillId="0" borderId="15" xfId="18" applyBorder="1" applyProtection="1">
      <alignment horizontal="left" vertical="top" wrapText="1"/>
    </xf>
    <xf numFmtId="0" fontId="12" fillId="0" borderId="36" xfId="18" applyBorder="1" applyProtection="1">
      <alignment horizontal="left" vertical="top" wrapText="1"/>
    </xf>
    <xf numFmtId="0" fontId="12" fillId="0" borderId="15" xfId="22" applyBorder="1" applyProtection="1">
      <alignment horizontal="left" vertical="top" wrapText="1"/>
    </xf>
    <xf numFmtId="0" fontId="12" fillId="0" borderId="36" xfId="22" applyBorder="1" applyProtection="1">
      <alignment horizontal="left" vertical="top" wrapText="1"/>
    </xf>
    <xf numFmtId="0" fontId="13" fillId="0" borderId="15" xfId="26" applyBorder="1" applyAlignment="1" applyProtection="1">
      <alignment horizontal="left" vertical="top" wrapText="1"/>
    </xf>
    <xf numFmtId="0" fontId="13" fillId="0" borderId="36" xfId="26" applyBorder="1" applyProtection="1">
      <alignment horizontal="left" vertical="top" wrapText="1" indent="1"/>
    </xf>
    <xf numFmtId="0" fontId="0" fillId="0" borderId="33" xfId="0" applyBorder="1" applyAlignment="1" applyProtection="1">
      <alignment horizontal="left" vertical="top"/>
    </xf>
    <xf numFmtId="164" fontId="0" fillId="0" borderId="33" xfId="0" applyNumberFormat="1" applyBorder="1" applyAlignment="1" applyProtection="1">
      <alignment horizontal="right" vertical="top" wrapText="1"/>
    </xf>
    <xf numFmtId="0" fontId="0" fillId="0" borderId="15" xfId="0" applyBorder="1" applyAlignment="1" applyProtection="1">
      <alignment horizontal="left" vertical="top" wrapText="1"/>
    </xf>
    <xf numFmtId="0" fontId="0" fillId="0" borderId="36" xfId="0" applyBorder="1" applyAlignment="1" applyProtection="1">
      <alignment horizontal="left" vertical="top" wrapText="1"/>
    </xf>
    <xf numFmtId="0" fontId="6" fillId="0" borderId="15" xfId="17" applyBorder="1" applyAlignment="1" applyProtection="1">
      <alignment horizontal="left" vertical="top" wrapText="1"/>
    </xf>
    <xf numFmtId="0" fontId="6" fillId="0" borderId="36" xfId="17" applyBorder="1" applyProtection="1">
      <alignment horizontal="right" vertical="top" wrapText="1"/>
    </xf>
    <xf numFmtId="0" fontId="9" fillId="0" borderId="15" xfId="14" applyBorder="1" applyProtection="1">
      <alignment horizontal="left" vertical="top" wrapText="1"/>
    </xf>
    <xf numFmtId="0" fontId="9" fillId="0" borderId="36" xfId="14" applyBorder="1" applyProtection="1">
      <alignment horizontal="left" vertical="top" wrapText="1"/>
    </xf>
    <xf numFmtId="0" fontId="6" fillId="0" borderId="3" xfId="17" applyBorder="1" applyAlignment="1" applyProtection="1">
      <alignment horizontal="left" vertical="top" wrapText="1"/>
    </xf>
    <xf numFmtId="0" fontId="6" fillId="0" borderId="38" xfId="17" applyBorder="1" applyProtection="1">
      <alignment horizontal="right" vertical="top" wrapText="1"/>
    </xf>
    <xf numFmtId="0" fontId="2" fillId="2" borderId="13" xfId="3" applyBorder="1" applyProtection="1">
      <alignment horizontal="left" vertical="top" wrapText="1"/>
    </xf>
    <xf numFmtId="0" fontId="2" fillId="2" borderId="26" xfId="3" applyBorder="1" applyProtection="1">
      <alignment horizontal="left" vertical="top" wrapText="1"/>
    </xf>
    <xf numFmtId="0" fontId="0" fillId="0" borderId="7" xfId="0" applyBorder="1" applyAlignment="1" applyProtection="1">
      <alignment horizontal="left" vertical="top" wrapText="1"/>
    </xf>
    <xf numFmtId="0" fontId="0" fillId="0" borderId="35" xfId="0" applyBorder="1" applyAlignment="1" applyProtection="1">
      <alignment horizontal="left" vertical="top" wrapText="1"/>
    </xf>
    <xf numFmtId="0" fontId="0" fillId="0" borderId="39" xfId="0" applyBorder="1" applyAlignment="1" applyProtection="1">
      <alignment horizontal="left" vertical="top" wrapText="1"/>
    </xf>
    <xf numFmtId="0" fontId="0" fillId="0" borderId="40" xfId="0" applyBorder="1" applyAlignment="1" applyProtection="1">
      <alignment horizontal="left" vertical="top" wrapText="1"/>
    </xf>
    <xf numFmtId="0" fontId="0" fillId="0" borderId="3" xfId="0" applyBorder="1" applyAlignment="1" applyProtection="1">
      <alignment horizontal="left" vertical="top" wrapText="1"/>
    </xf>
    <xf numFmtId="0" fontId="0" fillId="0" borderId="38" xfId="0" applyBorder="1" applyAlignment="1" applyProtection="1">
      <alignment horizontal="left" vertical="top" wrapText="1"/>
    </xf>
    <xf numFmtId="0" fontId="0" fillId="0" borderId="37" xfId="0" applyBorder="1" applyAlignment="1" applyProtection="1">
      <alignment horizontal="left" vertical="top" wrapText="1"/>
    </xf>
    <xf numFmtId="0" fontId="0" fillId="0" borderId="24" xfId="0" applyBorder="1" applyAlignment="1" applyProtection="1">
      <alignment horizontal="left" vertical="top" wrapText="1"/>
    </xf>
    <xf numFmtId="0" fontId="0" fillId="0" borderId="25" xfId="0" applyBorder="1" applyAlignment="1" applyProtection="1">
      <alignment horizontal="left" vertical="top" wrapText="1"/>
    </xf>
    <xf numFmtId="0" fontId="2" fillId="2" borderId="22" xfId="2" applyBorder="1" applyProtection="1">
      <alignment horizontal="left" vertical="top" wrapText="1"/>
    </xf>
    <xf numFmtId="0" fontId="0" fillId="0" borderId="8" xfId="0" applyBorder="1" applyAlignment="1" applyProtection="1">
      <alignment horizontal="left" vertical="top" wrapText="1"/>
    </xf>
    <xf numFmtId="0" fontId="6" fillId="0" borderId="19" xfId="7" applyBorder="1" applyProtection="1">
      <alignment horizontal="left" vertical="top" wrapText="1"/>
    </xf>
    <xf numFmtId="0" fontId="2" fillId="0" borderId="11" xfId="10" applyBorder="1" applyProtection="1">
      <alignment horizontal="left" vertical="top" wrapText="1"/>
    </xf>
    <xf numFmtId="0" fontId="9" fillId="0" borderId="9" xfId="14" applyBorder="1" applyProtection="1">
      <alignment horizontal="left" vertical="top" wrapText="1"/>
    </xf>
    <xf numFmtId="0" fontId="12" fillId="0" borderId="18" xfId="18" applyBorder="1" applyProtection="1">
      <alignment horizontal="left" vertical="top" wrapText="1"/>
    </xf>
    <xf numFmtId="0" fontId="12" fillId="0" borderId="18" xfId="22" applyBorder="1" applyProtection="1">
      <alignment horizontal="left" vertical="top" wrapText="1"/>
    </xf>
    <xf numFmtId="0" fontId="13" fillId="0" borderId="18" xfId="26" applyBorder="1" applyProtection="1">
      <alignment horizontal="left" vertical="top" wrapText="1" indent="1"/>
    </xf>
    <xf numFmtId="0" fontId="0" fillId="0" borderId="8" xfId="0" applyBorder="1" applyAlignment="1" applyProtection="1">
      <alignment horizontal="left" vertical="top"/>
    </xf>
    <xf numFmtId="164" fontId="0" fillId="0" borderId="8" xfId="0" applyNumberFormat="1" applyBorder="1" applyAlignment="1" applyProtection="1">
      <alignment horizontal="right" vertical="top" wrapText="1"/>
    </xf>
    <xf numFmtId="0" fontId="0" fillId="0" borderId="16" xfId="0" applyBorder="1" applyAlignment="1" applyProtection="1">
      <alignment horizontal="left" vertical="top" wrapText="1"/>
    </xf>
    <xf numFmtId="0" fontId="6" fillId="0" borderId="18" xfId="17" applyBorder="1" applyProtection="1">
      <alignment horizontal="right" vertical="top" wrapText="1"/>
    </xf>
    <xf numFmtId="0" fontId="0" fillId="0" borderId="14" xfId="0" applyBorder="1" applyAlignment="1" applyProtection="1">
      <alignment horizontal="left" vertical="top" wrapText="1"/>
    </xf>
    <xf numFmtId="0" fontId="2" fillId="2" borderId="11" xfId="3" applyBorder="1" applyProtection="1">
      <alignment horizontal="left" vertical="top" wrapText="1"/>
    </xf>
    <xf numFmtId="0" fontId="0" fillId="0" borderId="9" xfId="0" applyBorder="1" applyAlignment="1" applyProtection="1">
      <alignment horizontal="left" vertical="top" wrapText="1"/>
    </xf>
    <xf numFmtId="0" fontId="0" fillId="0" borderId="5" xfId="0" applyBorder="1" applyAlignment="1" applyProtection="1">
      <alignment horizontal="left" vertical="top" wrapText="1"/>
    </xf>
    <xf numFmtId="0" fontId="0" fillId="0" borderId="4" xfId="0" applyBorder="1" applyAlignment="1" applyProtection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78261</xdr:rowOff>
    </xdr:from>
    <xdr:to>
      <xdr:col>4</xdr:col>
      <xdr:colOff>203015</xdr:colOff>
      <xdr:row>0</xdr:row>
      <xdr:rowOff>250435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3913" y="78261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Construction de 26 logements "OSMO'Z"  ROMANS</a:t>
          </a:r>
        </a:p>
      </xdr:txBody>
    </xdr:sp>
    <xdr:clientData/>
  </xdr:twoCellAnchor>
  <xdr:twoCellAnchor editAs="absolute">
    <xdr:from>
      <xdr:col>0</xdr:col>
      <xdr:colOff>0</xdr:colOff>
      <xdr:row>0</xdr:row>
      <xdr:rowOff>641739</xdr:rowOff>
    </xdr:from>
    <xdr:to>
      <xdr:col>5</xdr:col>
      <xdr:colOff>849085</xdr:colOff>
      <xdr:row>0</xdr:row>
      <xdr:rowOff>641739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31304" y="641739"/>
          <a:ext cx="6354783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2</xdr:col>
      <xdr:colOff>288000</xdr:colOff>
      <xdr:row>0</xdr:row>
      <xdr:rowOff>78261</xdr:rowOff>
    </xdr:from>
    <xdr:to>
      <xdr:col>5</xdr:col>
      <xdr:colOff>849085</xdr:colOff>
      <xdr:row>0</xdr:row>
      <xdr:rowOff>469565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069565" y="78261"/>
          <a:ext cx="2316522" cy="3913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N°05 MENUISERIES EXTERIEURES PVC PLAXES - ALUMINIUM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266087</xdr:rowOff>
    </xdr:from>
    <xdr:to>
      <xdr:col>1</xdr:col>
      <xdr:colOff>2340000</xdr:colOff>
      <xdr:row>0</xdr:row>
      <xdr:rowOff>579130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93913" y="266087"/>
          <a:ext cx="2895652" cy="31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1980000</xdr:colOff>
      <xdr:row>0</xdr:row>
      <xdr:rowOff>328696</xdr:rowOff>
    </xdr:from>
    <xdr:to>
      <xdr:col>3</xdr:col>
      <xdr:colOff>635015</xdr:colOff>
      <xdr:row>0</xdr:row>
      <xdr:rowOff>610435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60870" y="328696"/>
          <a:ext cx="2128696" cy="2817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78261</xdr:rowOff>
    </xdr:from>
    <xdr:to>
      <xdr:col>4</xdr:col>
      <xdr:colOff>175800</xdr:colOff>
      <xdr:row>0</xdr:row>
      <xdr:rowOff>250435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3913" y="78261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Construction de 26 logements "OSMO'Z"  ROMANS</a:t>
          </a:r>
        </a:p>
      </xdr:txBody>
    </xdr:sp>
    <xdr:clientData/>
  </xdr:twoCellAnchor>
  <xdr:twoCellAnchor editAs="absolute">
    <xdr:from>
      <xdr:col>0</xdr:col>
      <xdr:colOff>0</xdr:colOff>
      <xdr:row>0</xdr:row>
      <xdr:rowOff>641739</xdr:rowOff>
    </xdr:from>
    <xdr:to>
      <xdr:col>5</xdr:col>
      <xdr:colOff>821871</xdr:colOff>
      <xdr:row>0</xdr:row>
      <xdr:rowOff>641739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31304" y="641739"/>
          <a:ext cx="6354783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2</xdr:col>
      <xdr:colOff>288000</xdr:colOff>
      <xdr:row>0</xdr:row>
      <xdr:rowOff>78261</xdr:rowOff>
    </xdr:from>
    <xdr:to>
      <xdr:col>5</xdr:col>
      <xdr:colOff>821871</xdr:colOff>
      <xdr:row>0</xdr:row>
      <xdr:rowOff>469565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4069565" y="78261"/>
          <a:ext cx="2316522" cy="3913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N°05 MENUISERIES EXTERIEURES PVC PLAXES - ALUMINIUM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266087</xdr:rowOff>
    </xdr:from>
    <xdr:to>
      <xdr:col>1</xdr:col>
      <xdr:colOff>2340000</xdr:colOff>
      <xdr:row>0</xdr:row>
      <xdr:rowOff>579130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93913" y="266087"/>
          <a:ext cx="2895652" cy="31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1980000</xdr:colOff>
      <xdr:row>0</xdr:row>
      <xdr:rowOff>328696</xdr:rowOff>
    </xdr:from>
    <xdr:to>
      <xdr:col>3</xdr:col>
      <xdr:colOff>607800</xdr:colOff>
      <xdr:row>0</xdr:row>
      <xdr:rowOff>610435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2660870" y="328696"/>
          <a:ext cx="2128696" cy="2817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900" b="1" i="0">
              <a:solidFill>
                <a:srgbClr val="0000FF"/>
              </a:solidFill>
              <a:latin typeface="MS Shell Dlg"/>
            </a:rPr>
            <a:t>Option 04 : Volets Monobloc remplacés par coffres Titan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78261</xdr:rowOff>
    </xdr:from>
    <xdr:to>
      <xdr:col>4</xdr:col>
      <xdr:colOff>197572</xdr:colOff>
      <xdr:row>0</xdr:row>
      <xdr:rowOff>250435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93913" y="78261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Construction de 26 logements "OSMO'Z"  ROMANS</a:t>
          </a:r>
        </a:p>
      </xdr:txBody>
    </xdr:sp>
    <xdr:clientData/>
  </xdr:twoCellAnchor>
  <xdr:twoCellAnchor editAs="absolute">
    <xdr:from>
      <xdr:col>0</xdr:col>
      <xdr:colOff>0</xdr:colOff>
      <xdr:row>0</xdr:row>
      <xdr:rowOff>641739</xdr:rowOff>
    </xdr:from>
    <xdr:to>
      <xdr:col>5</xdr:col>
      <xdr:colOff>843643</xdr:colOff>
      <xdr:row>0</xdr:row>
      <xdr:rowOff>641739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31304" y="641739"/>
          <a:ext cx="6354783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2</xdr:col>
      <xdr:colOff>288000</xdr:colOff>
      <xdr:row>0</xdr:row>
      <xdr:rowOff>78261</xdr:rowOff>
    </xdr:from>
    <xdr:to>
      <xdr:col>5</xdr:col>
      <xdr:colOff>843643</xdr:colOff>
      <xdr:row>0</xdr:row>
      <xdr:rowOff>469565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4069565" y="78261"/>
          <a:ext cx="2316522" cy="3913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N°05 MENUISERIES EXTERIEURES PVC PLAXES - ALUMINIUM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266087</xdr:rowOff>
    </xdr:from>
    <xdr:to>
      <xdr:col>1</xdr:col>
      <xdr:colOff>2340000</xdr:colOff>
      <xdr:row>0</xdr:row>
      <xdr:rowOff>579130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93913" y="266087"/>
          <a:ext cx="2895652" cy="31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1980000</xdr:colOff>
      <xdr:row>0</xdr:row>
      <xdr:rowOff>328696</xdr:rowOff>
    </xdr:from>
    <xdr:to>
      <xdr:col>3</xdr:col>
      <xdr:colOff>629572</xdr:colOff>
      <xdr:row>0</xdr:row>
      <xdr:rowOff>610435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2660870" y="328696"/>
          <a:ext cx="2128696" cy="2817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900" b="1" i="0">
              <a:solidFill>
                <a:srgbClr val="0000FF"/>
              </a:solidFill>
              <a:latin typeface="MS Shell Dlg"/>
            </a:rPr>
            <a:t>Option 05 : Menuiseries Plaxée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8ED6C-2F4B-47A7-9B60-19A9B9CF7D42}">
  <sheetPr>
    <pageSetUpPr fitToPage="1"/>
  </sheetPr>
  <dimension ref="A1:ZZ74"/>
  <sheetViews>
    <sheetView showGridLines="0" tabSelected="1" workbookViewId="0">
      <pane xSplit="2" ySplit="2" topLeftCell="C43" activePane="bottomRight" state="frozen"/>
      <selection activeCell="C3" sqref="C3"/>
      <selection pane="topRight" activeCell="C3" sqref="C3"/>
      <selection pane="bottomLeft" activeCell="C3" sqref="C3"/>
      <selection pane="bottomRight" activeCell="G52" sqref="G52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5.3828125" customWidth="1"/>
    <col min="4" max="5" width="10.69140625" customWidth="1"/>
    <col min="6" max="6" width="12.69140625" customWidth="1"/>
    <col min="7" max="7" width="10.69140625" customWidth="1"/>
    <col min="701" max="703" width="10.69140625" customWidth="1"/>
  </cols>
  <sheetData>
    <row r="1" spans="1:702" ht="65.150000000000006" customHeight="1" x14ac:dyDescent="0.4">
      <c r="A1" s="56"/>
      <c r="B1" s="57"/>
      <c r="C1" s="57"/>
      <c r="D1" s="57"/>
      <c r="E1" s="57"/>
      <c r="F1" s="58"/>
    </row>
    <row r="2" spans="1:702" ht="29.15" x14ac:dyDescent="0.4">
      <c r="A2" s="59"/>
      <c r="B2" s="60" t="s">
        <v>0</v>
      </c>
      <c r="C2" s="61" t="s">
        <v>1</v>
      </c>
      <c r="D2" s="62" t="s">
        <v>2</v>
      </c>
      <c r="E2" s="5" t="s">
        <v>3</v>
      </c>
      <c r="F2" s="4" t="s">
        <v>4</v>
      </c>
    </row>
    <row r="3" spans="1:702" x14ac:dyDescent="0.4">
      <c r="A3" s="63"/>
      <c r="B3" s="64"/>
      <c r="C3" s="65"/>
      <c r="D3" s="65"/>
      <c r="E3" s="50"/>
      <c r="F3" s="50"/>
    </row>
    <row r="4" spans="1:702" ht="15.45" x14ac:dyDescent="0.4">
      <c r="A4" s="66"/>
      <c r="B4" s="67" t="s">
        <v>5</v>
      </c>
      <c r="C4" s="68"/>
      <c r="D4" s="68"/>
      <c r="E4" s="51"/>
      <c r="F4" s="51"/>
    </row>
    <row r="5" spans="1:702" ht="37.299999999999997" x14ac:dyDescent="0.4">
      <c r="A5" s="69"/>
      <c r="B5" s="70" t="s">
        <v>6</v>
      </c>
      <c r="C5" s="68"/>
      <c r="D5" s="68"/>
      <c r="E5" s="51"/>
      <c r="F5" s="51"/>
      <c r="ZY5" t="s">
        <v>7</v>
      </c>
      <c r="ZZ5" s="16" t="s">
        <v>8</v>
      </c>
    </row>
    <row r="6" spans="1:702" ht="15.45" x14ac:dyDescent="0.4">
      <c r="A6" s="71" t="s">
        <v>9</v>
      </c>
      <c r="B6" s="72" t="s">
        <v>10</v>
      </c>
      <c r="C6" s="68"/>
      <c r="D6" s="68"/>
      <c r="E6" s="51"/>
      <c r="F6" s="51"/>
      <c r="ZY6" t="s">
        <v>11</v>
      </c>
      <c r="ZZ6" s="16"/>
    </row>
    <row r="7" spans="1:702" ht="15.45" x14ac:dyDescent="0.4">
      <c r="A7" s="73" t="s">
        <v>12</v>
      </c>
      <c r="B7" s="74" t="s">
        <v>13</v>
      </c>
      <c r="C7" s="68"/>
      <c r="D7" s="68"/>
      <c r="E7" s="51"/>
      <c r="F7" s="51"/>
      <c r="ZY7" t="s">
        <v>14</v>
      </c>
      <c r="ZZ7" s="16"/>
    </row>
    <row r="8" spans="1:702" ht="24.9" x14ac:dyDescent="0.4">
      <c r="A8" s="75" t="s">
        <v>15</v>
      </c>
      <c r="B8" s="76" t="s">
        <v>16</v>
      </c>
      <c r="C8" s="68"/>
      <c r="D8" s="68"/>
      <c r="E8" s="51"/>
      <c r="F8" s="51"/>
      <c r="ZY8" t="s">
        <v>17</v>
      </c>
      <c r="ZZ8" s="16"/>
    </row>
    <row r="9" spans="1:702" x14ac:dyDescent="0.4">
      <c r="A9" s="77" t="s">
        <v>18</v>
      </c>
      <c r="B9" s="78" t="s">
        <v>19</v>
      </c>
      <c r="C9" s="68"/>
      <c r="D9" s="68"/>
      <c r="E9" s="51"/>
      <c r="F9" s="51"/>
      <c r="ZY9" t="s">
        <v>20</v>
      </c>
      <c r="ZZ9" s="16"/>
    </row>
    <row r="10" spans="1:702" ht="34.75" x14ac:dyDescent="0.4">
      <c r="A10" s="79" t="s">
        <v>21</v>
      </c>
      <c r="B10" s="80" t="s">
        <v>22</v>
      </c>
      <c r="C10" s="81" t="s">
        <v>23</v>
      </c>
      <c r="D10" s="82">
        <v>11</v>
      </c>
      <c r="E10" s="53"/>
      <c r="F10" s="52">
        <f>ROUND(D10*E10,2)</f>
        <v>0</v>
      </c>
      <c r="ZY10" t="s">
        <v>24</v>
      </c>
      <c r="ZZ10" s="16" t="s">
        <v>25</v>
      </c>
    </row>
    <row r="11" spans="1:702" ht="24.9" x14ac:dyDescent="0.4">
      <c r="A11" s="75" t="s">
        <v>26</v>
      </c>
      <c r="B11" s="76" t="s">
        <v>27</v>
      </c>
      <c r="C11" s="68"/>
      <c r="D11" s="68"/>
      <c r="E11" s="51"/>
      <c r="F11" s="51"/>
      <c r="ZY11" t="s">
        <v>28</v>
      </c>
      <c r="ZZ11" s="16"/>
    </row>
    <row r="12" spans="1:702" x14ac:dyDescent="0.4">
      <c r="A12" s="77" t="s">
        <v>29</v>
      </c>
      <c r="B12" s="78" t="s">
        <v>30</v>
      </c>
      <c r="C12" s="68"/>
      <c r="D12" s="68"/>
      <c r="E12" s="51"/>
      <c r="F12" s="51"/>
      <c r="ZY12" t="s">
        <v>31</v>
      </c>
      <c r="ZZ12" s="16"/>
    </row>
    <row r="13" spans="1:702" ht="24.9" x14ac:dyDescent="0.4">
      <c r="A13" s="77" t="s">
        <v>32</v>
      </c>
      <c r="B13" s="78" t="s">
        <v>33</v>
      </c>
      <c r="C13" s="68"/>
      <c r="D13" s="68"/>
      <c r="E13" s="51"/>
      <c r="F13" s="51"/>
      <c r="ZY13" t="s">
        <v>34</v>
      </c>
      <c r="ZZ13" s="16"/>
    </row>
    <row r="14" spans="1:702" ht="34.75" x14ac:dyDescent="0.4">
      <c r="A14" s="79" t="s">
        <v>35</v>
      </c>
      <c r="B14" s="80" t="s">
        <v>36</v>
      </c>
      <c r="C14" s="81" t="s">
        <v>37</v>
      </c>
      <c r="D14" s="82">
        <v>5</v>
      </c>
      <c r="E14" s="53"/>
      <c r="F14" s="52">
        <f>ROUND(D14*E14,2)</f>
        <v>0</v>
      </c>
      <c r="ZY14" t="s">
        <v>38</v>
      </c>
      <c r="ZZ14" s="16" t="s">
        <v>39</v>
      </c>
    </row>
    <row r="15" spans="1:702" ht="46.3" x14ac:dyDescent="0.4">
      <c r="A15" s="79" t="s">
        <v>40</v>
      </c>
      <c r="B15" s="80" t="s">
        <v>41</v>
      </c>
      <c r="C15" s="81" t="s">
        <v>42</v>
      </c>
      <c r="D15" s="82">
        <v>4</v>
      </c>
      <c r="E15" s="53"/>
      <c r="F15" s="52">
        <f>ROUND(D15*E15,2)</f>
        <v>0</v>
      </c>
      <c r="ZY15" t="s">
        <v>43</v>
      </c>
      <c r="ZZ15" s="16" t="s">
        <v>44</v>
      </c>
    </row>
    <row r="16" spans="1:702" ht="23.15" x14ac:dyDescent="0.4">
      <c r="A16" s="79" t="s">
        <v>45</v>
      </c>
      <c r="B16" s="80" t="s">
        <v>46</v>
      </c>
      <c r="C16" s="81" t="s">
        <v>47</v>
      </c>
      <c r="D16" s="82">
        <v>1</v>
      </c>
      <c r="E16" s="53"/>
      <c r="F16" s="52">
        <f>ROUND(D16*E16,2)</f>
        <v>0</v>
      </c>
      <c r="ZY16" t="s">
        <v>48</v>
      </c>
      <c r="ZZ16" s="16" t="s">
        <v>49</v>
      </c>
    </row>
    <row r="17" spans="1:702" ht="24.9" x14ac:dyDescent="0.4">
      <c r="A17" s="77" t="s">
        <v>50</v>
      </c>
      <c r="B17" s="78" t="s">
        <v>51</v>
      </c>
      <c r="C17" s="68"/>
      <c r="D17" s="68"/>
      <c r="E17" s="51"/>
      <c r="F17" s="51"/>
      <c r="ZY17" t="s">
        <v>52</v>
      </c>
      <c r="ZZ17" s="16"/>
    </row>
    <row r="18" spans="1:702" ht="34.75" x14ac:dyDescent="0.4">
      <c r="A18" s="79" t="s">
        <v>53</v>
      </c>
      <c r="B18" s="80" t="s">
        <v>54</v>
      </c>
      <c r="C18" s="81" t="s">
        <v>55</v>
      </c>
      <c r="D18" s="82">
        <v>6</v>
      </c>
      <c r="E18" s="53"/>
      <c r="F18" s="52">
        <f>ROUND(D18*E18,2)</f>
        <v>0</v>
      </c>
      <c r="ZY18" t="s">
        <v>56</v>
      </c>
      <c r="ZZ18" s="16" t="s">
        <v>57</v>
      </c>
    </row>
    <row r="19" spans="1:702" ht="46.3" x14ac:dyDescent="0.4">
      <c r="A19" s="79" t="s">
        <v>58</v>
      </c>
      <c r="B19" s="80" t="s">
        <v>59</v>
      </c>
      <c r="C19" s="81" t="s">
        <v>60</v>
      </c>
      <c r="D19" s="82">
        <v>14</v>
      </c>
      <c r="E19" s="53"/>
      <c r="F19" s="52">
        <f>ROUND(D19*E19,2)</f>
        <v>0</v>
      </c>
      <c r="ZY19" t="s">
        <v>61</v>
      </c>
      <c r="ZZ19" s="16" t="s">
        <v>62</v>
      </c>
    </row>
    <row r="20" spans="1:702" ht="23.15" x14ac:dyDescent="0.4">
      <c r="A20" s="79" t="s">
        <v>63</v>
      </c>
      <c r="B20" s="80" t="s">
        <v>64</v>
      </c>
      <c r="C20" s="81" t="s">
        <v>65</v>
      </c>
      <c r="D20" s="82">
        <v>3</v>
      </c>
      <c r="E20" s="53"/>
      <c r="F20" s="52">
        <f>ROUND(D20*E20,2)</f>
        <v>0</v>
      </c>
      <c r="ZY20" t="s">
        <v>66</v>
      </c>
      <c r="ZZ20" s="16" t="s">
        <v>67</v>
      </c>
    </row>
    <row r="21" spans="1:702" x14ac:dyDescent="0.4">
      <c r="A21" s="79" t="s">
        <v>68</v>
      </c>
      <c r="B21" s="80" t="s">
        <v>69</v>
      </c>
      <c r="C21" s="81" t="s">
        <v>70</v>
      </c>
      <c r="D21" s="82">
        <v>44</v>
      </c>
      <c r="E21" s="53"/>
      <c r="F21" s="52">
        <f>ROUND(D21*E21,2)</f>
        <v>0</v>
      </c>
      <c r="ZY21" t="s">
        <v>71</v>
      </c>
      <c r="ZZ21" s="16" t="s">
        <v>72</v>
      </c>
    </row>
    <row r="22" spans="1:702" x14ac:dyDescent="0.4">
      <c r="A22" s="79" t="s">
        <v>73</v>
      </c>
      <c r="B22" s="80" t="s">
        <v>74</v>
      </c>
      <c r="C22" s="81" t="s">
        <v>75</v>
      </c>
      <c r="D22" s="82">
        <v>11</v>
      </c>
      <c r="E22" s="53"/>
      <c r="F22" s="52">
        <f>ROUND(D22*E22,2)</f>
        <v>0</v>
      </c>
      <c r="ZY22" t="s">
        <v>76</v>
      </c>
      <c r="ZZ22" s="16" t="s">
        <v>77</v>
      </c>
    </row>
    <row r="23" spans="1:702" x14ac:dyDescent="0.4">
      <c r="A23" s="83"/>
      <c r="B23" s="84"/>
      <c r="C23" s="68"/>
      <c r="D23" s="68"/>
      <c r="E23" s="51"/>
      <c r="F23" s="54"/>
    </row>
    <row r="24" spans="1:702" x14ac:dyDescent="0.4">
      <c r="A24" s="85"/>
      <c r="B24" s="86" t="s">
        <v>78</v>
      </c>
      <c r="C24" s="68"/>
      <c r="D24" s="68"/>
      <c r="E24" s="51"/>
      <c r="F24" s="55">
        <f>SUBTOTAL(109,F8:F23)</f>
        <v>0</v>
      </c>
      <c r="G24" s="37"/>
      <c r="ZY24" t="s">
        <v>79</v>
      </c>
    </row>
    <row r="25" spans="1:702" x14ac:dyDescent="0.4">
      <c r="A25" s="83"/>
      <c r="B25" s="84"/>
      <c r="C25" s="68"/>
      <c r="D25" s="68"/>
      <c r="E25" s="51"/>
      <c r="F25" s="50"/>
    </row>
    <row r="26" spans="1:702" ht="15.45" x14ac:dyDescent="0.4">
      <c r="A26" s="87" t="s">
        <v>80</v>
      </c>
      <c r="B26" s="88" t="s">
        <v>81</v>
      </c>
      <c r="C26" s="68"/>
      <c r="D26" s="68"/>
      <c r="E26" s="51"/>
      <c r="F26" s="51"/>
      <c r="ZY26" t="s">
        <v>82</v>
      </c>
      <c r="ZZ26" s="16"/>
    </row>
    <row r="27" spans="1:702" x14ac:dyDescent="0.4">
      <c r="A27" s="75" t="s">
        <v>83</v>
      </c>
      <c r="B27" s="76" t="s">
        <v>84</v>
      </c>
      <c r="C27" s="68"/>
      <c r="D27" s="68"/>
      <c r="E27" s="51"/>
      <c r="F27" s="51"/>
      <c r="ZY27" t="s">
        <v>85</v>
      </c>
      <c r="ZZ27" s="16"/>
    </row>
    <row r="28" spans="1:702" x14ac:dyDescent="0.4">
      <c r="A28" s="77" t="s">
        <v>86</v>
      </c>
      <c r="B28" s="78" t="s">
        <v>87</v>
      </c>
      <c r="C28" s="68"/>
      <c r="D28" s="68"/>
      <c r="E28" s="51"/>
      <c r="F28" s="51"/>
      <c r="ZY28" t="s">
        <v>88</v>
      </c>
      <c r="ZZ28" s="16"/>
    </row>
    <row r="29" spans="1:702" ht="24.9" x14ac:dyDescent="0.4">
      <c r="A29" s="77" t="s">
        <v>89</v>
      </c>
      <c r="B29" s="78" t="s">
        <v>90</v>
      </c>
      <c r="C29" s="68"/>
      <c r="D29" s="68"/>
      <c r="E29" s="51"/>
      <c r="F29" s="51"/>
      <c r="ZY29" t="s">
        <v>91</v>
      </c>
      <c r="ZZ29" s="16"/>
    </row>
    <row r="30" spans="1:702" ht="23.15" x14ac:dyDescent="0.4">
      <c r="A30" s="79" t="s">
        <v>92</v>
      </c>
      <c r="B30" s="80" t="s">
        <v>93</v>
      </c>
      <c r="C30" s="81" t="s">
        <v>94</v>
      </c>
      <c r="D30" s="82">
        <v>1</v>
      </c>
      <c r="E30" s="53"/>
      <c r="F30" s="52">
        <f>ROUND(D30*E30,2)</f>
        <v>0</v>
      </c>
      <c r="ZY30" t="s">
        <v>95</v>
      </c>
      <c r="ZZ30" s="16" t="s">
        <v>96</v>
      </c>
    </row>
    <row r="31" spans="1:702" x14ac:dyDescent="0.4">
      <c r="A31" s="83"/>
      <c r="B31" s="84"/>
      <c r="C31" s="68"/>
      <c r="D31" s="68"/>
      <c r="E31" s="51"/>
      <c r="F31" s="54"/>
    </row>
    <row r="32" spans="1:702" x14ac:dyDescent="0.4">
      <c r="A32" s="85"/>
      <c r="B32" s="86" t="s">
        <v>97</v>
      </c>
      <c r="C32" s="68"/>
      <c r="D32" s="68"/>
      <c r="E32" s="51"/>
      <c r="F32" s="55">
        <f>SUBTOTAL(109,F27:F31)</f>
        <v>0</v>
      </c>
      <c r="G32" s="37"/>
      <c r="ZY32" t="s">
        <v>98</v>
      </c>
    </row>
    <row r="33" spans="1:702" x14ac:dyDescent="0.4">
      <c r="A33" s="89"/>
      <c r="B33" s="90"/>
      <c r="C33" s="68"/>
      <c r="D33" s="68"/>
      <c r="E33" s="51"/>
      <c r="F33" s="55"/>
      <c r="G33" s="31"/>
    </row>
    <row r="34" spans="1:702" ht="15.45" x14ac:dyDescent="0.4">
      <c r="A34" s="91"/>
      <c r="B34" s="92" t="s">
        <v>99</v>
      </c>
      <c r="C34" s="68"/>
      <c r="D34" s="68"/>
      <c r="E34" s="51"/>
      <c r="F34" s="55">
        <f>SUBTOTAL(109,F5:F32)</f>
        <v>0</v>
      </c>
      <c r="G34" s="37"/>
      <c r="ZY34" t="s">
        <v>100</v>
      </c>
    </row>
    <row r="35" spans="1:702" x14ac:dyDescent="0.4">
      <c r="A35" s="93"/>
      <c r="B35" s="94"/>
      <c r="C35" s="68"/>
      <c r="D35" s="68"/>
      <c r="E35" s="51"/>
      <c r="F35" s="50"/>
    </row>
    <row r="36" spans="1:702" x14ac:dyDescent="0.4">
      <c r="A36" s="95"/>
      <c r="B36" s="96"/>
      <c r="C36" s="68"/>
      <c r="D36" s="68"/>
      <c r="E36" s="51"/>
      <c r="F36" s="51"/>
    </row>
    <row r="37" spans="1:702" ht="15.45" x14ac:dyDescent="0.4">
      <c r="A37" s="66"/>
      <c r="B37" s="67" t="s">
        <v>101</v>
      </c>
      <c r="C37" s="68"/>
      <c r="D37" s="68"/>
      <c r="E37" s="51"/>
      <c r="F37" s="51"/>
    </row>
    <row r="38" spans="1:702" ht="37.299999999999997" x14ac:dyDescent="0.4">
      <c r="A38" s="69"/>
      <c r="B38" s="70" t="s">
        <v>102</v>
      </c>
      <c r="C38" s="68"/>
      <c r="D38" s="68"/>
      <c r="E38" s="51"/>
      <c r="F38" s="51"/>
      <c r="ZY38" t="s">
        <v>103</v>
      </c>
      <c r="ZZ38" s="16" t="s">
        <v>104</v>
      </c>
    </row>
    <row r="39" spans="1:702" ht="15.45" x14ac:dyDescent="0.4">
      <c r="A39" s="71" t="s">
        <v>105</v>
      </c>
      <c r="B39" s="72" t="s">
        <v>106</v>
      </c>
      <c r="C39" s="68"/>
      <c r="D39" s="68"/>
      <c r="E39" s="51"/>
      <c r="F39" s="51"/>
      <c r="ZY39" t="s">
        <v>107</v>
      </c>
      <c r="ZZ39" s="16"/>
    </row>
    <row r="40" spans="1:702" ht="15.45" x14ac:dyDescent="0.4">
      <c r="A40" s="73" t="s">
        <v>108</v>
      </c>
      <c r="B40" s="74" t="s">
        <v>109</v>
      </c>
      <c r="C40" s="68"/>
      <c r="D40" s="68"/>
      <c r="E40" s="51"/>
      <c r="F40" s="51"/>
      <c r="ZY40" t="s">
        <v>110</v>
      </c>
      <c r="ZZ40" s="16"/>
    </row>
    <row r="41" spans="1:702" ht="24.9" x14ac:dyDescent="0.4">
      <c r="A41" s="75" t="s">
        <v>111</v>
      </c>
      <c r="B41" s="76" t="s">
        <v>112</v>
      </c>
      <c r="C41" s="68"/>
      <c r="D41" s="68"/>
      <c r="E41" s="51"/>
      <c r="F41" s="51"/>
      <c r="ZY41" t="s">
        <v>113</v>
      </c>
      <c r="ZZ41" s="16"/>
    </row>
    <row r="42" spans="1:702" x14ac:dyDescent="0.4">
      <c r="A42" s="77" t="s">
        <v>114</v>
      </c>
      <c r="B42" s="78" t="s">
        <v>115</v>
      </c>
      <c r="C42" s="68"/>
      <c r="D42" s="68"/>
      <c r="E42" s="51"/>
      <c r="F42" s="51"/>
      <c r="ZY42" t="s">
        <v>116</v>
      </c>
      <c r="ZZ42" s="16"/>
    </row>
    <row r="43" spans="1:702" ht="34.75" x14ac:dyDescent="0.4">
      <c r="A43" s="79" t="s">
        <v>117</v>
      </c>
      <c r="B43" s="80" t="s">
        <v>118</v>
      </c>
      <c r="C43" s="81" t="s">
        <v>119</v>
      </c>
      <c r="D43" s="82">
        <v>18</v>
      </c>
      <c r="E43" s="53"/>
      <c r="F43" s="52">
        <f>ROUND(D43*E43,2)</f>
        <v>0</v>
      </c>
      <c r="ZY43" t="s">
        <v>120</v>
      </c>
      <c r="ZZ43" s="16" t="s">
        <v>121</v>
      </c>
    </row>
    <row r="44" spans="1:702" ht="24.9" x14ac:dyDescent="0.4">
      <c r="A44" s="75" t="s">
        <v>122</v>
      </c>
      <c r="B44" s="76" t="s">
        <v>123</v>
      </c>
      <c r="C44" s="68"/>
      <c r="D44" s="68"/>
      <c r="E44" s="51"/>
      <c r="F44" s="51"/>
      <c r="ZY44" t="s">
        <v>124</v>
      </c>
      <c r="ZZ44" s="16"/>
    </row>
    <row r="45" spans="1:702" x14ac:dyDescent="0.4">
      <c r="A45" s="77" t="s">
        <v>125</v>
      </c>
      <c r="B45" s="78" t="s">
        <v>126</v>
      </c>
      <c r="C45" s="68"/>
      <c r="D45" s="68"/>
      <c r="E45" s="51"/>
      <c r="F45" s="51"/>
      <c r="ZY45" t="s">
        <v>127</v>
      </c>
      <c r="ZZ45" s="16"/>
    </row>
    <row r="46" spans="1:702" ht="24.9" x14ac:dyDescent="0.4">
      <c r="A46" s="77" t="s">
        <v>128</v>
      </c>
      <c r="B46" s="78" t="s">
        <v>129</v>
      </c>
      <c r="C46" s="68"/>
      <c r="D46" s="68"/>
      <c r="E46" s="51"/>
      <c r="F46" s="51"/>
      <c r="ZY46" t="s">
        <v>130</v>
      </c>
      <c r="ZZ46" s="16"/>
    </row>
    <row r="47" spans="1:702" ht="34.75" x14ac:dyDescent="0.4">
      <c r="A47" s="79" t="s">
        <v>131</v>
      </c>
      <c r="B47" s="80" t="s">
        <v>132</v>
      </c>
      <c r="C47" s="81" t="s">
        <v>133</v>
      </c>
      <c r="D47" s="82">
        <v>9</v>
      </c>
      <c r="E47" s="53"/>
      <c r="F47" s="52">
        <f>ROUND(D47*E47,2)</f>
        <v>0</v>
      </c>
      <c r="ZY47" t="s">
        <v>134</v>
      </c>
      <c r="ZZ47" s="16" t="s">
        <v>135</v>
      </c>
    </row>
    <row r="48" spans="1:702" ht="46.3" x14ac:dyDescent="0.4">
      <c r="A48" s="79" t="s">
        <v>136</v>
      </c>
      <c r="B48" s="80" t="s">
        <v>137</v>
      </c>
      <c r="C48" s="81" t="s">
        <v>138</v>
      </c>
      <c r="D48" s="82">
        <v>12</v>
      </c>
      <c r="E48" s="53"/>
      <c r="F48" s="52">
        <f>ROUND(D48*E48,2)</f>
        <v>0</v>
      </c>
      <c r="ZY48" t="s">
        <v>139</v>
      </c>
      <c r="ZZ48" s="16" t="s">
        <v>140</v>
      </c>
    </row>
    <row r="49" spans="1:702" ht="23.15" x14ac:dyDescent="0.4">
      <c r="A49" s="79" t="s">
        <v>141</v>
      </c>
      <c r="B49" s="80" t="s">
        <v>142</v>
      </c>
      <c r="C49" s="81" t="s">
        <v>143</v>
      </c>
      <c r="D49" s="82">
        <v>1</v>
      </c>
      <c r="E49" s="53"/>
      <c r="F49" s="52">
        <f>ROUND(D49*E49,2)</f>
        <v>0</v>
      </c>
      <c r="ZY49" t="s">
        <v>144</v>
      </c>
      <c r="ZZ49" s="16" t="s">
        <v>145</v>
      </c>
    </row>
    <row r="50" spans="1:702" ht="24.9" x14ac:dyDescent="0.4">
      <c r="A50" s="77" t="s">
        <v>146</v>
      </c>
      <c r="B50" s="78" t="s">
        <v>147</v>
      </c>
      <c r="C50" s="68"/>
      <c r="D50" s="68"/>
      <c r="E50" s="51"/>
      <c r="F50" s="51"/>
      <c r="ZY50" t="s">
        <v>148</v>
      </c>
      <c r="ZZ50" s="16"/>
    </row>
    <row r="51" spans="1:702" ht="34.75" x14ac:dyDescent="0.4">
      <c r="A51" s="79" t="s">
        <v>149</v>
      </c>
      <c r="B51" s="80" t="s">
        <v>150</v>
      </c>
      <c r="C51" s="81" t="s">
        <v>151</v>
      </c>
      <c r="D51" s="82">
        <v>15</v>
      </c>
      <c r="E51" s="53"/>
      <c r="F51" s="52">
        <f>ROUND(D51*E51,2)</f>
        <v>0</v>
      </c>
      <c r="ZY51" t="s">
        <v>152</v>
      </c>
      <c r="ZZ51" s="16" t="s">
        <v>153</v>
      </c>
    </row>
    <row r="52" spans="1:702" ht="46.3" x14ac:dyDescent="0.4">
      <c r="A52" s="79" t="s">
        <v>154</v>
      </c>
      <c r="B52" s="80" t="s">
        <v>155</v>
      </c>
      <c r="C52" s="81" t="s">
        <v>156</v>
      </c>
      <c r="D52" s="82">
        <v>12</v>
      </c>
      <c r="E52" s="53"/>
      <c r="F52" s="52">
        <f>ROUND(D52*E52,2)</f>
        <v>0</v>
      </c>
      <c r="ZY52" t="s">
        <v>157</v>
      </c>
      <c r="ZZ52" s="16" t="s">
        <v>158</v>
      </c>
    </row>
    <row r="53" spans="1:702" x14ac:dyDescent="0.4">
      <c r="A53" s="79" t="s">
        <v>159</v>
      </c>
      <c r="B53" s="80" t="s">
        <v>160</v>
      </c>
      <c r="C53" s="81" t="s">
        <v>161</v>
      </c>
      <c r="D53" s="82">
        <v>67</v>
      </c>
      <c r="E53" s="53"/>
      <c r="F53" s="52">
        <f>ROUND(D53*E53,2)</f>
        <v>0</v>
      </c>
      <c r="ZY53" t="s">
        <v>162</v>
      </c>
      <c r="ZZ53" s="16" t="s">
        <v>163</v>
      </c>
    </row>
    <row r="54" spans="1:702" x14ac:dyDescent="0.4">
      <c r="A54" s="79" t="s">
        <v>164</v>
      </c>
      <c r="B54" s="80" t="s">
        <v>165</v>
      </c>
      <c r="C54" s="81" t="s">
        <v>166</v>
      </c>
      <c r="D54" s="82">
        <v>15</v>
      </c>
      <c r="E54" s="53"/>
      <c r="F54" s="52">
        <f>ROUND(D54*E54,2)</f>
        <v>0</v>
      </c>
      <c r="ZY54" t="s">
        <v>167</v>
      </c>
      <c r="ZZ54" s="16" t="s">
        <v>168</v>
      </c>
    </row>
    <row r="55" spans="1:702" x14ac:dyDescent="0.4">
      <c r="A55" s="83"/>
      <c r="B55" s="84"/>
      <c r="C55" s="68"/>
      <c r="D55" s="68"/>
      <c r="E55" s="51"/>
      <c r="F55" s="54"/>
    </row>
    <row r="56" spans="1:702" x14ac:dyDescent="0.4">
      <c r="A56" s="85"/>
      <c r="B56" s="86" t="s">
        <v>169</v>
      </c>
      <c r="C56" s="68"/>
      <c r="D56" s="68"/>
      <c r="E56" s="51"/>
      <c r="F56" s="55">
        <f>SUBTOTAL(109,F41:F55)</f>
        <v>0</v>
      </c>
      <c r="G56" s="37"/>
      <c r="ZY56" t="s">
        <v>170</v>
      </c>
    </row>
    <row r="57" spans="1:702" x14ac:dyDescent="0.4">
      <c r="A57" s="83"/>
      <c r="B57" s="84"/>
      <c r="C57" s="68"/>
      <c r="D57" s="68"/>
      <c r="E57" s="51"/>
      <c r="F57" s="50"/>
    </row>
    <row r="58" spans="1:702" ht="15.45" x14ac:dyDescent="0.4">
      <c r="A58" s="87" t="s">
        <v>171</v>
      </c>
      <c r="B58" s="88" t="s">
        <v>172</v>
      </c>
      <c r="C58" s="68"/>
      <c r="D58" s="68"/>
      <c r="E58" s="51"/>
      <c r="F58" s="51"/>
      <c r="ZY58" t="s">
        <v>173</v>
      </c>
      <c r="ZZ58" s="16"/>
    </row>
    <row r="59" spans="1:702" x14ac:dyDescent="0.4">
      <c r="A59" s="75" t="s">
        <v>174</v>
      </c>
      <c r="B59" s="76" t="s">
        <v>175</v>
      </c>
      <c r="C59" s="68"/>
      <c r="D59" s="68"/>
      <c r="E59" s="51"/>
      <c r="F59" s="51"/>
      <c r="ZY59" t="s">
        <v>176</v>
      </c>
      <c r="ZZ59" s="16"/>
    </row>
    <row r="60" spans="1:702" x14ac:dyDescent="0.4">
      <c r="A60" s="77" t="s">
        <v>177</v>
      </c>
      <c r="B60" s="78" t="s">
        <v>178</v>
      </c>
      <c r="C60" s="68"/>
      <c r="D60" s="68"/>
      <c r="E60" s="51"/>
      <c r="F60" s="51"/>
      <c r="ZY60" t="s">
        <v>179</v>
      </c>
      <c r="ZZ60" s="16"/>
    </row>
    <row r="61" spans="1:702" ht="24.9" x14ac:dyDescent="0.4">
      <c r="A61" s="77" t="s">
        <v>180</v>
      </c>
      <c r="B61" s="78" t="s">
        <v>181</v>
      </c>
      <c r="C61" s="68"/>
      <c r="D61" s="68"/>
      <c r="E61" s="51"/>
      <c r="F61" s="51"/>
      <c r="ZY61" t="s">
        <v>182</v>
      </c>
      <c r="ZZ61" s="16"/>
    </row>
    <row r="62" spans="1:702" ht="23.15" x14ac:dyDescent="0.4">
      <c r="A62" s="79" t="s">
        <v>183</v>
      </c>
      <c r="B62" s="80" t="s">
        <v>184</v>
      </c>
      <c r="C62" s="81" t="s">
        <v>185</v>
      </c>
      <c r="D62" s="82">
        <v>1</v>
      </c>
      <c r="E62" s="53"/>
      <c r="F62" s="52">
        <f>ROUND(D62*E62,2)</f>
        <v>0</v>
      </c>
      <c r="ZY62" t="s">
        <v>186</v>
      </c>
      <c r="ZZ62" s="16" t="s">
        <v>187</v>
      </c>
    </row>
    <row r="63" spans="1:702" x14ac:dyDescent="0.4">
      <c r="A63" s="83"/>
      <c r="B63" s="84"/>
      <c r="C63" s="68"/>
      <c r="D63" s="68"/>
      <c r="E63" s="51"/>
      <c r="F63" s="54"/>
    </row>
    <row r="64" spans="1:702" x14ac:dyDescent="0.4">
      <c r="A64" s="85"/>
      <c r="B64" s="86" t="s">
        <v>188</v>
      </c>
      <c r="C64" s="68"/>
      <c r="D64" s="68"/>
      <c r="E64" s="51"/>
      <c r="F64" s="55">
        <f>SUBTOTAL(109,F59:F63)</f>
        <v>0</v>
      </c>
      <c r="G64" s="37"/>
      <c r="ZY64" t="s">
        <v>189</v>
      </c>
    </row>
    <row r="65" spans="1:701" x14ac:dyDescent="0.4">
      <c r="A65" s="89"/>
      <c r="B65" s="90"/>
      <c r="C65" s="68"/>
      <c r="D65" s="68"/>
      <c r="E65" s="51"/>
      <c r="F65" s="55"/>
      <c r="G65" s="31"/>
    </row>
    <row r="66" spans="1:701" ht="15.45" x14ac:dyDescent="0.4">
      <c r="A66" s="91"/>
      <c r="B66" s="92" t="s">
        <v>190</v>
      </c>
      <c r="C66" s="68"/>
      <c r="D66" s="68"/>
      <c r="E66" s="51"/>
      <c r="F66" s="55">
        <f>SUBTOTAL(109,F38:F64)</f>
        <v>0</v>
      </c>
      <c r="G66" s="37"/>
      <c r="ZY66" t="s">
        <v>191</v>
      </c>
    </row>
    <row r="67" spans="1:701" x14ac:dyDescent="0.4">
      <c r="A67" s="93"/>
      <c r="B67" s="94"/>
      <c r="C67" s="68"/>
      <c r="D67" s="68"/>
      <c r="E67" s="51"/>
      <c r="F67" s="50"/>
    </row>
    <row r="68" spans="1:701" x14ac:dyDescent="0.4">
      <c r="A68" s="97"/>
      <c r="B68" s="98"/>
      <c r="C68" s="99"/>
      <c r="D68" s="99"/>
      <c r="E68" s="54"/>
      <c r="F68" s="54"/>
    </row>
    <row r="69" spans="1:701" x14ac:dyDescent="0.4">
      <c r="A69" s="45"/>
      <c r="B69" s="45"/>
      <c r="C69" s="45"/>
      <c r="D69" s="45"/>
      <c r="E69" s="45"/>
      <c r="F69" s="45"/>
    </row>
    <row r="70" spans="1:701" ht="29.15" x14ac:dyDescent="0.4">
      <c r="B70" s="46" t="s">
        <v>192</v>
      </c>
      <c r="F70" s="47">
        <f>SUBTOTAL(109,F4:F68)</f>
        <v>0</v>
      </c>
      <c r="ZY70" t="s">
        <v>193</v>
      </c>
    </row>
    <row r="71" spans="1:701" x14ac:dyDescent="0.4">
      <c r="A71" s="48">
        <v>20</v>
      </c>
      <c r="B71" s="46" t="str">
        <f>CONCATENATE("Montant TVA (",A71,"%)")</f>
        <v>Montant TVA (20%)</v>
      </c>
      <c r="F71" s="47">
        <f>(F70*A71)/100</f>
        <v>0</v>
      </c>
      <c r="ZY71" t="s">
        <v>194</v>
      </c>
    </row>
    <row r="72" spans="1:701" x14ac:dyDescent="0.4">
      <c r="B72" s="46" t="s">
        <v>195</v>
      </c>
      <c r="F72" s="47">
        <f>F70+F71</f>
        <v>0</v>
      </c>
      <c r="ZY72" t="s">
        <v>196</v>
      </c>
    </row>
    <row r="73" spans="1:701" x14ac:dyDescent="0.4">
      <c r="F73" s="47"/>
    </row>
    <row r="74" spans="1:701" x14ac:dyDescent="0.4">
      <c r="F74" s="47"/>
    </row>
  </sheetData>
  <sheetProtection algorithmName="SHA-512" hashValue="DjYstLqXX5ATulwcPXrpHheIEkcgfTJ102AHDi2+JcBISaW6VMmakJ2lzzqeljbQUjFWipMoMUEkphIOZ5uq4A==" saltValue="oHjgrLFYH2/eykpwCc+/yA==" spinCount="100000" sheet="1" objects="1" scenarios="1"/>
  <mergeCells count="1">
    <mergeCell ref="A1:F1"/>
  </mergeCells>
  <printOptions horizontalCentered="1"/>
  <pageMargins left="7.874015748031496E-2" right="7.874015748031496E-2" top="7.874015748031496E-2" bottom="0.45" header="0.74803149606299213" footer="0.17"/>
  <pageSetup paperSize="9" fitToHeight="0" orientation="portrait" r:id="rId1"/>
  <headerFooter>
    <oddFooter>&amp;C&amp;10DCE - Etabli par SOVEBAT - 11/02/2025&amp;R&amp;10&amp;P/&amp;N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058AD-63F0-45B7-B9D4-29212C5DC765}">
  <sheetPr>
    <pageSetUpPr fitToPage="1"/>
  </sheetPr>
  <dimension ref="A1:ZZ48"/>
  <sheetViews>
    <sheetView showGridLines="0" workbookViewId="0">
      <pane xSplit="2" ySplit="2" topLeftCell="C19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5.765625" customWidth="1"/>
    <col min="4" max="5" width="10.69140625" customWidth="1"/>
    <col min="6" max="6" width="12.69140625" customWidth="1"/>
    <col min="7" max="7" width="10.69140625" customWidth="1"/>
    <col min="701" max="703" width="10.69140625" customWidth="1"/>
  </cols>
  <sheetData>
    <row r="1" spans="1:702" ht="65.150000000000006" customHeight="1" x14ac:dyDescent="0.4">
      <c r="A1" s="56"/>
      <c r="B1" s="57"/>
      <c r="C1" s="57"/>
      <c r="D1" s="57"/>
      <c r="E1" s="57"/>
      <c r="F1" s="58"/>
    </row>
    <row r="2" spans="1:702" ht="29.15" x14ac:dyDescent="0.4">
      <c r="A2" s="59"/>
      <c r="B2" s="60" t="s">
        <v>197</v>
      </c>
      <c r="C2" s="61" t="s">
        <v>198</v>
      </c>
      <c r="D2" s="62" t="s">
        <v>199</v>
      </c>
      <c r="E2" s="5" t="s">
        <v>200</v>
      </c>
      <c r="F2" s="4" t="s">
        <v>201</v>
      </c>
    </row>
    <row r="3" spans="1:702" x14ac:dyDescent="0.4">
      <c r="A3" s="63"/>
      <c r="B3" s="100"/>
      <c r="C3" s="101"/>
      <c r="D3" s="101"/>
      <c r="E3" s="8"/>
      <c r="F3" s="9"/>
    </row>
    <row r="4" spans="1:702" ht="15.45" x14ac:dyDescent="0.4">
      <c r="A4" s="66"/>
      <c r="B4" s="102" t="s">
        <v>202</v>
      </c>
      <c r="C4" s="103"/>
      <c r="D4" s="103"/>
      <c r="E4" s="12"/>
      <c r="F4" s="13"/>
    </row>
    <row r="5" spans="1:702" ht="37.299999999999997" x14ac:dyDescent="0.4">
      <c r="A5" s="69"/>
      <c r="B5" s="104" t="s">
        <v>203</v>
      </c>
      <c r="C5" s="103"/>
      <c r="D5" s="103"/>
      <c r="E5" s="12"/>
      <c r="F5" s="13"/>
      <c r="ZY5" t="s">
        <v>204</v>
      </c>
      <c r="ZZ5" s="16" t="s">
        <v>205</v>
      </c>
    </row>
    <row r="6" spans="1:702" ht="15.45" x14ac:dyDescent="0.4">
      <c r="A6" s="71" t="s">
        <v>206</v>
      </c>
      <c r="B6" s="105" t="s">
        <v>207</v>
      </c>
      <c r="C6" s="103"/>
      <c r="D6" s="103"/>
      <c r="E6" s="12"/>
      <c r="F6" s="13"/>
      <c r="ZY6" t="s">
        <v>208</v>
      </c>
      <c r="ZZ6" s="16"/>
    </row>
    <row r="7" spans="1:702" ht="15.45" x14ac:dyDescent="0.4">
      <c r="A7" s="73" t="s">
        <v>209</v>
      </c>
      <c r="B7" s="106" t="s">
        <v>210</v>
      </c>
      <c r="C7" s="103"/>
      <c r="D7" s="103"/>
      <c r="E7" s="12"/>
      <c r="F7" s="13"/>
      <c r="ZY7" t="s">
        <v>211</v>
      </c>
      <c r="ZZ7" s="16"/>
    </row>
    <row r="8" spans="1:702" ht="24.9" x14ac:dyDescent="0.4">
      <c r="A8" s="75" t="s">
        <v>212</v>
      </c>
      <c r="B8" s="107" t="s">
        <v>213</v>
      </c>
      <c r="C8" s="103"/>
      <c r="D8" s="103"/>
      <c r="E8" s="12"/>
      <c r="F8" s="13"/>
      <c r="ZY8" t="s">
        <v>214</v>
      </c>
      <c r="ZZ8" s="16"/>
    </row>
    <row r="9" spans="1:702" x14ac:dyDescent="0.4">
      <c r="A9" s="77" t="s">
        <v>215</v>
      </c>
      <c r="B9" s="108" t="s">
        <v>216</v>
      </c>
      <c r="C9" s="103"/>
      <c r="D9" s="103"/>
      <c r="E9" s="12"/>
      <c r="F9" s="13"/>
      <c r="ZY9" t="s">
        <v>217</v>
      </c>
      <c r="ZZ9" s="16"/>
    </row>
    <row r="10" spans="1:702" ht="24.9" x14ac:dyDescent="0.4">
      <c r="A10" s="77" t="s">
        <v>218</v>
      </c>
      <c r="B10" s="108" t="s">
        <v>219</v>
      </c>
      <c r="C10" s="103"/>
      <c r="D10" s="103"/>
      <c r="E10" s="12"/>
      <c r="F10" s="13"/>
      <c r="ZY10" t="s">
        <v>220</v>
      </c>
      <c r="ZZ10" s="16"/>
    </row>
    <row r="11" spans="1:702" ht="34.75" x14ac:dyDescent="0.4">
      <c r="A11" s="79" t="s">
        <v>221</v>
      </c>
      <c r="B11" s="109" t="s">
        <v>222</v>
      </c>
      <c r="C11" s="110" t="s">
        <v>223</v>
      </c>
      <c r="D11" s="111">
        <v>6</v>
      </c>
      <c r="E11" s="29"/>
      <c r="F11" s="30">
        <f>ROUND(D11*E11,2)</f>
        <v>0</v>
      </c>
      <c r="ZY11" t="s">
        <v>224</v>
      </c>
      <c r="ZZ11" s="16" t="s">
        <v>225</v>
      </c>
    </row>
    <row r="12" spans="1:702" ht="46.3" x14ac:dyDescent="0.4">
      <c r="A12" s="79" t="s">
        <v>226</v>
      </c>
      <c r="B12" s="109" t="s">
        <v>227</v>
      </c>
      <c r="C12" s="110" t="s">
        <v>228</v>
      </c>
      <c r="D12" s="111">
        <v>14</v>
      </c>
      <c r="E12" s="29"/>
      <c r="F12" s="30">
        <f>ROUND(D12*E12,2)</f>
        <v>0</v>
      </c>
      <c r="ZY12" t="s">
        <v>229</v>
      </c>
      <c r="ZZ12" s="16" t="s">
        <v>230</v>
      </c>
    </row>
    <row r="13" spans="1:702" ht="23.15" x14ac:dyDescent="0.4">
      <c r="A13" s="79" t="s">
        <v>231</v>
      </c>
      <c r="B13" s="109" t="s">
        <v>232</v>
      </c>
      <c r="C13" s="110" t="s">
        <v>233</v>
      </c>
      <c r="D13" s="111">
        <v>3</v>
      </c>
      <c r="E13" s="29"/>
      <c r="F13" s="30">
        <f>ROUND(D13*E13,2)</f>
        <v>0</v>
      </c>
      <c r="ZY13" t="s">
        <v>234</v>
      </c>
      <c r="ZZ13" s="16" t="s">
        <v>235</v>
      </c>
    </row>
    <row r="14" spans="1:702" ht="24.9" x14ac:dyDescent="0.4">
      <c r="A14" s="77" t="s">
        <v>236</v>
      </c>
      <c r="B14" s="108" t="s">
        <v>237</v>
      </c>
      <c r="C14" s="103"/>
      <c r="D14" s="103"/>
      <c r="E14" s="12"/>
      <c r="F14" s="13"/>
      <c r="ZY14" t="s">
        <v>238</v>
      </c>
      <c r="ZZ14" s="16"/>
    </row>
    <row r="15" spans="1:702" ht="34.75" x14ac:dyDescent="0.4">
      <c r="A15" s="79" t="s">
        <v>239</v>
      </c>
      <c r="B15" s="109" t="s">
        <v>240</v>
      </c>
      <c r="C15" s="110" t="s">
        <v>241</v>
      </c>
      <c r="D15" s="111">
        <v>-6</v>
      </c>
      <c r="E15" s="29"/>
      <c r="F15" s="30">
        <f>ROUND(D15*E15,2)</f>
        <v>0</v>
      </c>
      <c r="ZY15" t="s">
        <v>242</v>
      </c>
      <c r="ZZ15" s="16" t="s">
        <v>243</v>
      </c>
    </row>
    <row r="16" spans="1:702" ht="46.3" x14ac:dyDescent="0.4">
      <c r="A16" s="79" t="s">
        <v>244</v>
      </c>
      <c r="B16" s="109" t="s">
        <v>245</v>
      </c>
      <c r="C16" s="110" t="s">
        <v>246</v>
      </c>
      <c r="D16" s="111">
        <v>-14</v>
      </c>
      <c r="E16" s="29"/>
      <c r="F16" s="30">
        <f>ROUND(D16*E16,2)</f>
        <v>0</v>
      </c>
      <c r="ZY16" t="s">
        <v>247</v>
      </c>
      <c r="ZZ16" s="16" t="s">
        <v>248</v>
      </c>
    </row>
    <row r="17" spans="1:702" ht="23.15" x14ac:dyDescent="0.4">
      <c r="A17" s="79" t="s">
        <v>249</v>
      </c>
      <c r="B17" s="109" t="s">
        <v>250</v>
      </c>
      <c r="C17" s="110" t="s">
        <v>251</v>
      </c>
      <c r="D17" s="111">
        <v>-3</v>
      </c>
      <c r="E17" s="29"/>
      <c r="F17" s="30">
        <f>ROUND(D17*E17,2)</f>
        <v>0</v>
      </c>
      <c r="ZY17" t="s">
        <v>252</v>
      </c>
      <c r="ZZ17" s="16" t="s">
        <v>253</v>
      </c>
    </row>
    <row r="18" spans="1:702" x14ac:dyDescent="0.4">
      <c r="A18" s="83"/>
      <c r="B18" s="112"/>
      <c r="C18" s="103"/>
      <c r="D18" s="103"/>
      <c r="E18" s="12"/>
      <c r="F18" s="33"/>
    </row>
    <row r="19" spans="1:702" x14ac:dyDescent="0.4">
      <c r="A19" s="85"/>
      <c r="B19" s="113" t="s">
        <v>254</v>
      </c>
      <c r="C19" s="103"/>
      <c r="D19" s="103"/>
      <c r="E19" s="12"/>
      <c r="F19" s="36">
        <f>SUBTOTAL(109,F8:F18)</f>
        <v>0</v>
      </c>
      <c r="G19" s="37"/>
      <c r="ZY19" t="s">
        <v>255</v>
      </c>
    </row>
    <row r="20" spans="1:702" x14ac:dyDescent="0.4">
      <c r="A20" s="83"/>
      <c r="B20" s="112"/>
      <c r="C20" s="103"/>
      <c r="D20" s="103"/>
      <c r="E20" s="12"/>
      <c r="F20" s="9"/>
    </row>
    <row r="21" spans="1:702" x14ac:dyDescent="0.4">
      <c r="A21" s="97"/>
      <c r="B21" s="114"/>
      <c r="C21" s="103"/>
      <c r="D21" s="103"/>
      <c r="E21" s="12"/>
      <c r="F21" s="33"/>
    </row>
    <row r="22" spans="1:702" ht="15.45" x14ac:dyDescent="0.4">
      <c r="A22" s="91"/>
      <c r="B22" s="115" t="s">
        <v>256</v>
      </c>
      <c r="C22" s="103"/>
      <c r="D22" s="103"/>
      <c r="E22" s="12"/>
      <c r="F22" s="36">
        <f>SUBTOTAL(109,F5:F21)</f>
        <v>0</v>
      </c>
      <c r="G22" s="37"/>
      <c r="ZY22" t="s">
        <v>257</v>
      </c>
    </row>
    <row r="23" spans="1:702" x14ac:dyDescent="0.4">
      <c r="A23" s="63"/>
      <c r="B23" s="100"/>
      <c r="C23" s="103"/>
      <c r="D23" s="103"/>
      <c r="E23" s="12"/>
      <c r="F23" s="9"/>
    </row>
    <row r="24" spans="1:702" ht="15.45" x14ac:dyDescent="0.4">
      <c r="A24" s="66"/>
      <c r="B24" s="102" t="s">
        <v>258</v>
      </c>
      <c r="C24" s="103"/>
      <c r="D24" s="103"/>
      <c r="E24" s="12"/>
      <c r="F24" s="13"/>
    </row>
    <row r="25" spans="1:702" ht="37.299999999999997" x14ac:dyDescent="0.4">
      <c r="A25" s="69"/>
      <c r="B25" s="104" t="s">
        <v>259</v>
      </c>
      <c r="C25" s="103"/>
      <c r="D25" s="103"/>
      <c r="E25" s="12"/>
      <c r="F25" s="13"/>
      <c r="ZY25" t="s">
        <v>260</v>
      </c>
      <c r="ZZ25" s="16" t="s">
        <v>261</v>
      </c>
    </row>
    <row r="26" spans="1:702" ht="15.45" x14ac:dyDescent="0.4">
      <c r="A26" s="71" t="s">
        <v>262</v>
      </c>
      <c r="B26" s="105" t="s">
        <v>263</v>
      </c>
      <c r="C26" s="103"/>
      <c r="D26" s="103"/>
      <c r="E26" s="12"/>
      <c r="F26" s="13"/>
      <c r="ZY26" t="s">
        <v>264</v>
      </c>
      <c r="ZZ26" s="16"/>
    </row>
    <row r="27" spans="1:702" ht="15.45" x14ac:dyDescent="0.4">
      <c r="A27" s="73" t="s">
        <v>265</v>
      </c>
      <c r="B27" s="106" t="s">
        <v>266</v>
      </c>
      <c r="C27" s="103"/>
      <c r="D27" s="103"/>
      <c r="E27" s="12"/>
      <c r="F27" s="13"/>
      <c r="ZY27" t="s">
        <v>267</v>
      </c>
      <c r="ZZ27" s="16"/>
    </row>
    <row r="28" spans="1:702" ht="24.9" x14ac:dyDescent="0.4">
      <c r="A28" s="75" t="s">
        <v>268</v>
      </c>
      <c r="B28" s="107" t="s">
        <v>269</v>
      </c>
      <c r="C28" s="103"/>
      <c r="D28" s="103"/>
      <c r="E28" s="12"/>
      <c r="F28" s="13"/>
      <c r="ZY28" t="s">
        <v>270</v>
      </c>
      <c r="ZZ28" s="16"/>
    </row>
    <row r="29" spans="1:702" x14ac:dyDescent="0.4">
      <c r="A29" s="77" t="s">
        <v>271</v>
      </c>
      <c r="B29" s="108" t="s">
        <v>272</v>
      </c>
      <c r="C29" s="103"/>
      <c r="D29" s="103"/>
      <c r="E29" s="12"/>
      <c r="F29" s="13"/>
      <c r="ZY29" t="s">
        <v>273</v>
      </c>
      <c r="ZZ29" s="16"/>
    </row>
    <row r="30" spans="1:702" ht="24.9" x14ac:dyDescent="0.4">
      <c r="A30" s="77" t="s">
        <v>274</v>
      </c>
      <c r="B30" s="108" t="s">
        <v>275</v>
      </c>
      <c r="C30" s="103"/>
      <c r="D30" s="103"/>
      <c r="E30" s="12"/>
      <c r="F30" s="13"/>
      <c r="ZY30" t="s">
        <v>276</v>
      </c>
      <c r="ZZ30" s="16"/>
    </row>
    <row r="31" spans="1:702" ht="34.75" x14ac:dyDescent="0.4">
      <c r="A31" s="79" t="s">
        <v>277</v>
      </c>
      <c r="B31" s="109" t="s">
        <v>278</v>
      </c>
      <c r="C31" s="110" t="s">
        <v>279</v>
      </c>
      <c r="D31" s="111">
        <v>15</v>
      </c>
      <c r="E31" s="29"/>
      <c r="F31" s="30">
        <f>ROUND(D31*E31,2)</f>
        <v>0</v>
      </c>
      <c r="ZY31" t="s">
        <v>280</v>
      </c>
      <c r="ZZ31" s="16" t="s">
        <v>281</v>
      </c>
    </row>
    <row r="32" spans="1:702" ht="46.3" x14ac:dyDescent="0.4">
      <c r="A32" s="79" t="s">
        <v>282</v>
      </c>
      <c r="B32" s="109" t="s">
        <v>283</v>
      </c>
      <c r="C32" s="110" t="s">
        <v>284</v>
      </c>
      <c r="D32" s="111">
        <v>12</v>
      </c>
      <c r="E32" s="29"/>
      <c r="F32" s="30">
        <f>ROUND(D32*E32,2)</f>
        <v>0</v>
      </c>
      <c r="ZY32" t="s">
        <v>285</v>
      </c>
      <c r="ZZ32" s="16" t="s">
        <v>286</v>
      </c>
    </row>
    <row r="33" spans="1:702" ht="24.9" x14ac:dyDescent="0.4">
      <c r="A33" s="77" t="s">
        <v>287</v>
      </c>
      <c r="B33" s="108" t="s">
        <v>288</v>
      </c>
      <c r="C33" s="103"/>
      <c r="D33" s="103"/>
      <c r="E33" s="12"/>
      <c r="F33" s="13"/>
      <c r="ZY33" t="s">
        <v>289</v>
      </c>
      <c r="ZZ33" s="16"/>
    </row>
    <row r="34" spans="1:702" ht="34.75" x14ac:dyDescent="0.4">
      <c r="A34" s="79" t="s">
        <v>290</v>
      </c>
      <c r="B34" s="109" t="s">
        <v>291</v>
      </c>
      <c r="C34" s="110" t="s">
        <v>292</v>
      </c>
      <c r="D34" s="111">
        <v>-15</v>
      </c>
      <c r="E34" s="29"/>
      <c r="F34" s="30">
        <f>ROUND(D34*E34,2)</f>
        <v>0</v>
      </c>
      <c r="ZY34" t="s">
        <v>293</v>
      </c>
      <c r="ZZ34" s="16" t="s">
        <v>294</v>
      </c>
    </row>
    <row r="35" spans="1:702" ht="46.3" x14ac:dyDescent="0.4">
      <c r="A35" s="79" t="s">
        <v>295</v>
      </c>
      <c r="B35" s="109" t="s">
        <v>296</v>
      </c>
      <c r="C35" s="110" t="s">
        <v>297</v>
      </c>
      <c r="D35" s="111">
        <v>12</v>
      </c>
      <c r="E35" s="29"/>
      <c r="F35" s="30">
        <f>ROUND(D35*E35,2)</f>
        <v>0</v>
      </c>
      <c r="ZY35" t="s">
        <v>298</v>
      </c>
      <c r="ZZ35" s="16" t="s">
        <v>299</v>
      </c>
    </row>
    <row r="36" spans="1:702" x14ac:dyDescent="0.4">
      <c r="A36" s="83"/>
      <c r="B36" s="112"/>
      <c r="C36" s="103"/>
      <c r="D36" s="103"/>
      <c r="E36" s="12"/>
      <c r="F36" s="33"/>
    </row>
    <row r="37" spans="1:702" x14ac:dyDescent="0.4">
      <c r="A37" s="85"/>
      <c r="B37" s="113" t="s">
        <v>300</v>
      </c>
      <c r="C37" s="103"/>
      <c r="D37" s="103"/>
      <c r="E37" s="12"/>
      <c r="F37" s="36">
        <f>SUBTOTAL(109,F28:F36)</f>
        <v>0</v>
      </c>
      <c r="G37" s="37"/>
      <c r="ZY37" t="s">
        <v>301</v>
      </c>
    </row>
    <row r="38" spans="1:702" x14ac:dyDescent="0.4">
      <c r="A38" s="83"/>
      <c r="B38" s="112"/>
      <c r="C38" s="103"/>
      <c r="D38" s="103"/>
      <c r="E38" s="12"/>
      <c r="F38" s="9"/>
    </row>
    <row r="39" spans="1:702" x14ac:dyDescent="0.4">
      <c r="A39" s="97"/>
      <c r="B39" s="114"/>
      <c r="C39" s="103"/>
      <c r="D39" s="103"/>
      <c r="E39" s="12"/>
      <c r="F39" s="33"/>
    </row>
    <row r="40" spans="1:702" ht="15.45" x14ac:dyDescent="0.4">
      <c r="A40" s="91"/>
      <c r="B40" s="115" t="s">
        <v>302</v>
      </c>
      <c r="C40" s="103"/>
      <c r="D40" s="103"/>
      <c r="E40" s="12"/>
      <c r="F40" s="36">
        <f>SUBTOTAL(109,F25:F39)</f>
        <v>0</v>
      </c>
      <c r="G40" s="37"/>
      <c r="ZY40" t="s">
        <v>303</v>
      </c>
    </row>
    <row r="41" spans="1:702" x14ac:dyDescent="0.4">
      <c r="A41" s="93"/>
      <c r="B41" s="116"/>
      <c r="C41" s="103"/>
      <c r="D41" s="103"/>
      <c r="E41" s="12"/>
      <c r="F41" s="9"/>
    </row>
    <row r="42" spans="1:702" x14ac:dyDescent="0.4">
      <c r="A42" s="97"/>
      <c r="B42" s="117"/>
      <c r="C42" s="118"/>
      <c r="D42" s="118"/>
      <c r="E42" s="44"/>
      <c r="F42" s="33"/>
    </row>
    <row r="43" spans="1:702" x14ac:dyDescent="0.4">
      <c r="A43" s="45"/>
      <c r="B43" s="45"/>
      <c r="C43" s="45"/>
      <c r="D43" s="45"/>
      <c r="E43" s="45"/>
      <c r="F43" s="45"/>
    </row>
    <row r="44" spans="1:702" ht="29.15" x14ac:dyDescent="0.4">
      <c r="B44" s="46" t="s">
        <v>304</v>
      </c>
      <c r="F44" s="47">
        <f>SUBTOTAL(109,F4:F42)</f>
        <v>0</v>
      </c>
      <c r="ZY44" t="s">
        <v>305</v>
      </c>
    </row>
    <row r="45" spans="1:702" x14ac:dyDescent="0.4">
      <c r="A45" s="48">
        <v>20</v>
      </c>
      <c r="B45" s="46" t="str">
        <f>CONCATENATE("Montant TVA (",A45,"%)")</f>
        <v>Montant TVA (20%)</v>
      </c>
      <c r="F45" s="47">
        <f>(F44*A45)/100</f>
        <v>0</v>
      </c>
      <c r="ZY45" t="s">
        <v>306</v>
      </c>
    </row>
    <row r="46" spans="1:702" x14ac:dyDescent="0.4">
      <c r="B46" s="46" t="s">
        <v>307</v>
      </c>
      <c r="F46" s="47">
        <f>F44+F45</f>
        <v>0</v>
      </c>
      <c r="ZY46" t="s">
        <v>308</v>
      </c>
    </row>
    <row r="47" spans="1:702" x14ac:dyDescent="0.4">
      <c r="F47" s="47"/>
    </row>
    <row r="48" spans="1:702" x14ac:dyDescent="0.4">
      <c r="F48" s="47"/>
    </row>
  </sheetData>
  <sheetProtection algorithmName="SHA-512" hashValue="kod9moILgqmgafjVepxqGveosyR5LzpgP5QgOqcKE8NBpzEukz1hbc4W7cNG+QN23OYGEzaQrmHGLY6xic8tWA==" saltValue="ROwkikBW/d9Iqt61xi+25w==" spinCount="100000" sheet="1" objects="1" scenarios="1"/>
  <mergeCells count="1">
    <mergeCell ref="A1:F1"/>
  </mergeCells>
  <printOptions horizontalCentered="1"/>
  <pageMargins left="0.08" right="0.08" top="0.06" bottom="0.06" header="0.76" footer="0.76"/>
  <pageSetup paperSize="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BE997-BBE0-4841-8659-57524B949924}">
  <sheetPr>
    <pageSetUpPr fitToPage="1"/>
  </sheetPr>
  <dimension ref="A1:ZZ42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5.4609375" customWidth="1"/>
    <col min="4" max="5" width="10.69140625" customWidth="1"/>
    <col min="6" max="6" width="12.69140625" customWidth="1"/>
    <col min="7" max="7" width="10.69140625" customWidth="1"/>
    <col min="701" max="703" width="10.69140625" customWidth="1"/>
  </cols>
  <sheetData>
    <row r="1" spans="1:702" ht="65.150000000000006" customHeight="1" x14ac:dyDescent="0.4">
      <c r="A1" s="56"/>
      <c r="B1" s="57"/>
      <c r="C1" s="57"/>
      <c r="D1" s="57"/>
      <c r="E1" s="57"/>
      <c r="F1" s="58"/>
    </row>
    <row r="2" spans="1:702" ht="29.15" x14ac:dyDescent="0.4">
      <c r="A2" s="1"/>
      <c r="B2" s="2" t="s">
        <v>309</v>
      </c>
      <c r="C2" s="3" t="s">
        <v>310</v>
      </c>
      <c r="D2" s="4" t="s">
        <v>311</v>
      </c>
      <c r="E2" s="5" t="s">
        <v>312</v>
      </c>
      <c r="F2" s="4" t="s">
        <v>313</v>
      </c>
    </row>
    <row r="3" spans="1:702" x14ac:dyDescent="0.4">
      <c r="A3" s="6"/>
      <c r="B3" s="7"/>
      <c r="C3" s="8"/>
      <c r="D3" s="8"/>
      <c r="E3" s="8"/>
      <c r="F3" s="9"/>
    </row>
    <row r="4" spans="1:702" ht="15.45" x14ac:dyDescent="0.4">
      <c r="A4" s="10"/>
      <c r="B4" s="11" t="s">
        <v>314</v>
      </c>
      <c r="C4" s="12"/>
      <c r="D4" s="12"/>
      <c r="E4" s="12"/>
      <c r="F4" s="13"/>
    </row>
    <row r="5" spans="1:702" ht="37.299999999999997" x14ac:dyDescent="0.4">
      <c r="A5" s="14"/>
      <c r="B5" s="15" t="s">
        <v>315</v>
      </c>
      <c r="C5" s="12"/>
      <c r="D5" s="12"/>
      <c r="E5" s="12"/>
      <c r="F5" s="13"/>
      <c r="ZY5" t="s">
        <v>316</v>
      </c>
      <c r="ZZ5" s="16" t="s">
        <v>317</v>
      </c>
    </row>
    <row r="6" spans="1:702" ht="15.45" x14ac:dyDescent="0.4">
      <c r="A6" s="17" t="s">
        <v>318</v>
      </c>
      <c r="B6" s="18" t="s">
        <v>319</v>
      </c>
      <c r="C6" s="12"/>
      <c r="D6" s="12"/>
      <c r="E6" s="12"/>
      <c r="F6" s="13"/>
      <c r="ZY6" t="s">
        <v>320</v>
      </c>
      <c r="ZZ6" s="16"/>
    </row>
    <row r="7" spans="1:702" ht="15.45" x14ac:dyDescent="0.4">
      <c r="A7" s="19" t="s">
        <v>321</v>
      </c>
      <c r="B7" s="20" t="s">
        <v>322</v>
      </c>
      <c r="C7" s="12"/>
      <c r="D7" s="12"/>
      <c r="E7" s="12"/>
      <c r="F7" s="13"/>
      <c r="ZY7" t="s">
        <v>323</v>
      </c>
      <c r="ZZ7" s="16"/>
    </row>
    <row r="8" spans="1:702" ht="24.9" x14ac:dyDescent="0.4">
      <c r="A8" s="21" t="s">
        <v>324</v>
      </c>
      <c r="B8" s="22" t="s">
        <v>325</v>
      </c>
      <c r="C8" s="12"/>
      <c r="D8" s="12"/>
      <c r="E8" s="12"/>
      <c r="F8" s="13"/>
      <c r="ZY8" t="s">
        <v>326</v>
      </c>
      <c r="ZZ8" s="16"/>
    </row>
    <row r="9" spans="1:702" x14ac:dyDescent="0.4">
      <c r="A9" s="23" t="s">
        <v>327</v>
      </c>
      <c r="B9" s="24" t="s">
        <v>328</v>
      </c>
      <c r="C9" s="12"/>
      <c r="D9" s="12"/>
      <c r="E9" s="12"/>
      <c r="F9" s="13"/>
      <c r="ZY9" t="s">
        <v>329</v>
      </c>
      <c r="ZZ9" s="16"/>
    </row>
    <row r="10" spans="1:702" ht="24.9" x14ac:dyDescent="0.4">
      <c r="A10" s="23" t="s">
        <v>330</v>
      </c>
      <c r="B10" s="24" t="s">
        <v>331</v>
      </c>
      <c r="C10" s="12"/>
      <c r="D10" s="12"/>
      <c r="E10" s="12"/>
      <c r="F10" s="13"/>
      <c r="ZY10" t="s">
        <v>332</v>
      </c>
      <c r="ZZ10" s="16"/>
    </row>
    <row r="11" spans="1:702" ht="23.15" x14ac:dyDescent="0.4">
      <c r="A11" s="25" t="s">
        <v>333</v>
      </c>
      <c r="B11" s="26" t="s">
        <v>334</v>
      </c>
      <c r="C11" s="27" t="s">
        <v>335</v>
      </c>
      <c r="D11" s="28">
        <v>11</v>
      </c>
      <c r="E11" s="29"/>
      <c r="F11" s="30">
        <f>ROUND(D11*E11,2)</f>
        <v>0</v>
      </c>
      <c r="ZY11" t="s">
        <v>336</v>
      </c>
      <c r="ZZ11" s="16" t="s">
        <v>337</v>
      </c>
    </row>
    <row r="12" spans="1:702" ht="23.15" x14ac:dyDescent="0.4">
      <c r="A12" s="25" t="s">
        <v>338</v>
      </c>
      <c r="B12" s="26" t="s">
        <v>339</v>
      </c>
      <c r="C12" s="27" t="s">
        <v>340</v>
      </c>
      <c r="D12" s="28">
        <v>18</v>
      </c>
      <c r="E12" s="29"/>
      <c r="F12" s="30">
        <f>ROUND(D12*E12,2)</f>
        <v>0</v>
      </c>
      <c r="ZY12" t="s">
        <v>341</v>
      </c>
      <c r="ZZ12" s="16" t="s">
        <v>342</v>
      </c>
    </row>
    <row r="13" spans="1:702" ht="23.15" x14ac:dyDescent="0.4">
      <c r="A13" s="25" t="s">
        <v>343</v>
      </c>
      <c r="B13" s="26" t="s">
        <v>344</v>
      </c>
      <c r="C13" s="27" t="s">
        <v>345</v>
      </c>
      <c r="D13" s="28">
        <v>4</v>
      </c>
      <c r="E13" s="29"/>
      <c r="F13" s="30">
        <f>ROUND(D13*E13,2)</f>
        <v>0</v>
      </c>
      <c r="ZY13" t="s">
        <v>346</v>
      </c>
      <c r="ZZ13" s="16" t="s">
        <v>347</v>
      </c>
    </row>
    <row r="14" spans="1:702" x14ac:dyDescent="0.4">
      <c r="A14" s="31"/>
      <c r="B14" s="32"/>
      <c r="C14" s="12"/>
      <c r="D14" s="12"/>
      <c r="E14" s="12"/>
      <c r="F14" s="33"/>
    </row>
    <row r="15" spans="1:702" x14ac:dyDescent="0.4">
      <c r="A15" s="34"/>
      <c r="B15" s="35" t="s">
        <v>348</v>
      </c>
      <c r="C15" s="12"/>
      <c r="D15" s="12"/>
      <c r="E15" s="12"/>
      <c r="F15" s="36">
        <f>SUBTOTAL(109,F8:F14)</f>
        <v>0</v>
      </c>
      <c r="G15" s="37"/>
      <c r="ZY15" t="s">
        <v>349</v>
      </c>
    </row>
    <row r="16" spans="1:702" x14ac:dyDescent="0.4">
      <c r="A16" s="31"/>
      <c r="B16" s="32"/>
      <c r="C16" s="12"/>
      <c r="D16" s="12"/>
      <c r="E16" s="12"/>
      <c r="F16" s="9"/>
    </row>
    <row r="17" spans="1:702" x14ac:dyDescent="0.4">
      <c r="A17" s="42"/>
      <c r="B17" s="49"/>
      <c r="C17" s="12"/>
      <c r="D17" s="12"/>
      <c r="E17" s="12"/>
      <c r="F17" s="33"/>
    </row>
    <row r="18" spans="1:702" ht="15.45" x14ac:dyDescent="0.4">
      <c r="A18" s="38"/>
      <c r="B18" s="39" t="s">
        <v>350</v>
      </c>
      <c r="C18" s="12"/>
      <c r="D18" s="12"/>
      <c r="E18" s="12"/>
      <c r="F18" s="36">
        <f>SUBTOTAL(109,F5:F17)</f>
        <v>0</v>
      </c>
      <c r="G18" s="37"/>
      <c r="ZY18" t="s">
        <v>351</v>
      </c>
    </row>
    <row r="19" spans="1:702" x14ac:dyDescent="0.4">
      <c r="A19" s="6"/>
      <c r="B19" s="7"/>
      <c r="C19" s="12"/>
      <c r="D19" s="12"/>
      <c r="E19" s="12"/>
      <c r="F19" s="9"/>
    </row>
    <row r="20" spans="1:702" ht="15.45" x14ac:dyDescent="0.4">
      <c r="A20" s="10"/>
      <c r="B20" s="11" t="s">
        <v>352</v>
      </c>
      <c r="C20" s="12"/>
      <c r="D20" s="12"/>
      <c r="E20" s="12"/>
      <c r="F20" s="13"/>
    </row>
    <row r="21" spans="1:702" ht="37.299999999999997" x14ac:dyDescent="0.4">
      <c r="A21" s="14"/>
      <c r="B21" s="15" t="s">
        <v>353</v>
      </c>
      <c r="C21" s="12"/>
      <c r="D21" s="12"/>
      <c r="E21" s="12"/>
      <c r="F21" s="13"/>
      <c r="ZY21" t="s">
        <v>354</v>
      </c>
      <c r="ZZ21" s="16" t="s">
        <v>355</v>
      </c>
    </row>
    <row r="22" spans="1:702" ht="15.45" x14ac:dyDescent="0.4">
      <c r="A22" s="17" t="s">
        <v>356</v>
      </c>
      <c r="B22" s="18" t="s">
        <v>357</v>
      </c>
      <c r="C22" s="12"/>
      <c r="D22" s="12"/>
      <c r="E22" s="12"/>
      <c r="F22" s="13"/>
      <c r="ZY22" t="s">
        <v>358</v>
      </c>
      <c r="ZZ22" s="16"/>
    </row>
    <row r="23" spans="1:702" ht="15.45" x14ac:dyDescent="0.4">
      <c r="A23" s="19" t="s">
        <v>359</v>
      </c>
      <c r="B23" s="20" t="s">
        <v>360</v>
      </c>
      <c r="C23" s="12"/>
      <c r="D23" s="12"/>
      <c r="E23" s="12"/>
      <c r="F23" s="13"/>
      <c r="ZY23" t="s">
        <v>361</v>
      </c>
      <c r="ZZ23" s="16"/>
    </row>
    <row r="24" spans="1:702" ht="24.9" x14ac:dyDescent="0.4">
      <c r="A24" s="21" t="s">
        <v>362</v>
      </c>
      <c r="B24" s="22" t="s">
        <v>363</v>
      </c>
      <c r="C24" s="12"/>
      <c r="D24" s="12"/>
      <c r="E24" s="12"/>
      <c r="F24" s="13"/>
      <c r="ZY24" t="s">
        <v>364</v>
      </c>
      <c r="ZZ24" s="16"/>
    </row>
    <row r="25" spans="1:702" x14ac:dyDescent="0.4">
      <c r="A25" s="23" t="s">
        <v>365</v>
      </c>
      <c r="B25" s="24" t="s">
        <v>366</v>
      </c>
      <c r="C25" s="12"/>
      <c r="D25" s="12"/>
      <c r="E25" s="12"/>
      <c r="F25" s="13"/>
      <c r="ZY25" t="s">
        <v>367</v>
      </c>
      <c r="ZZ25" s="16"/>
    </row>
    <row r="26" spans="1:702" ht="24.9" x14ac:dyDescent="0.4">
      <c r="A26" s="23" t="s">
        <v>368</v>
      </c>
      <c r="B26" s="24" t="s">
        <v>369</v>
      </c>
      <c r="C26" s="12"/>
      <c r="D26" s="12"/>
      <c r="E26" s="12"/>
      <c r="F26" s="13"/>
      <c r="ZY26" t="s">
        <v>370</v>
      </c>
      <c r="ZZ26" s="16"/>
    </row>
    <row r="27" spans="1:702" ht="23.15" x14ac:dyDescent="0.4">
      <c r="A27" s="25" t="s">
        <v>371</v>
      </c>
      <c r="B27" s="26" t="s">
        <v>372</v>
      </c>
      <c r="C27" s="27" t="s">
        <v>373</v>
      </c>
      <c r="D27" s="28">
        <v>24</v>
      </c>
      <c r="E27" s="29"/>
      <c r="F27" s="30">
        <f>ROUND(D27*E27,2)</f>
        <v>0</v>
      </c>
      <c r="ZY27" t="s">
        <v>374</v>
      </c>
      <c r="ZZ27" s="16" t="s">
        <v>375</v>
      </c>
    </row>
    <row r="28" spans="1:702" ht="23.15" x14ac:dyDescent="0.4">
      <c r="A28" s="25" t="s">
        <v>376</v>
      </c>
      <c r="B28" s="26" t="s">
        <v>377</v>
      </c>
      <c r="C28" s="27" t="s">
        <v>378</v>
      </c>
      <c r="D28" s="28">
        <v>24</v>
      </c>
      <c r="E28" s="29"/>
      <c r="F28" s="30">
        <f>ROUND(D28*E28,2)</f>
        <v>0</v>
      </c>
      <c r="ZY28" t="s">
        <v>379</v>
      </c>
      <c r="ZZ28" s="16" t="s">
        <v>380</v>
      </c>
    </row>
    <row r="29" spans="1:702" ht="23.15" x14ac:dyDescent="0.4">
      <c r="A29" s="25" t="s">
        <v>381</v>
      </c>
      <c r="B29" s="26" t="s">
        <v>382</v>
      </c>
      <c r="C29" s="27" t="s">
        <v>383</v>
      </c>
      <c r="D29" s="28">
        <v>1</v>
      </c>
      <c r="E29" s="29"/>
      <c r="F29" s="30">
        <f>ROUND(D29*E29,2)</f>
        <v>0</v>
      </c>
      <c r="ZY29" t="s">
        <v>384</v>
      </c>
      <c r="ZZ29" s="16" t="s">
        <v>385</v>
      </c>
    </row>
    <row r="30" spans="1:702" x14ac:dyDescent="0.4">
      <c r="A30" s="31"/>
      <c r="B30" s="32"/>
      <c r="C30" s="12"/>
      <c r="D30" s="12"/>
      <c r="E30" s="12"/>
      <c r="F30" s="33"/>
    </row>
    <row r="31" spans="1:702" x14ac:dyDescent="0.4">
      <c r="A31" s="34"/>
      <c r="B31" s="35" t="s">
        <v>386</v>
      </c>
      <c r="C31" s="12"/>
      <c r="D31" s="12"/>
      <c r="E31" s="12"/>
      <c r="F31" s="36">
        <f>SUBTOTAL(109,F24:F30)</f>
        <v>0</v>
      </c>
      <c r="G31" s="37"/>
      <c r="ZY31" t="s">
        <v>387</v>
      </c>
    </row>
    <row r="32" spans="1:702" x14ac:dyDescent="0.4">
      <c r="A32" s="31"/>
      <c r="B32" s="32"/>
      <c r="C32" s="12"/>
      <c r="D32" s="12"/>
      <c r="E32" s="12"/>
      <c r="F32" s="9"/>
    </row>
    <row r="33" spans="1:701" x14ac:dyDescent="0.4">
      <c r="A33" s="42"/>
      <c r="B33" s="49"/>
      <c r="C33" s="12"/>
      <c r="D33" s="12"/>
      <c r="E33" s="12"/>
      <c r="F33" s="33"/>
    </row>
    <row r="34" spans="1:701" ht="15.45" x14ac:dyDescent="0.4">
      <c r="A34" s="38"/>
      <c r="B34" s="39" t="s">
        <v>388</v>
      </c>
      <c r="C34" s="12"/>
      <c r="D34" s="12"/>
      <c r="E34" s="12"/>
      <c r="F34" s="36">
        <f>SUBTOTAL(109,F21:F33)</f>
        <v>0</v>
      </c>
      <c r="G34" s="37"/>
      <c r="ZY34" t="s">
        <v>389</v>
      </c>
    </row>
    <row r="35" spans="1:701" x14ac:dyDescent="0.4">
      <c r="A35" s="40"/>
      <c r="B35" s="41"/>
      <c r="C35" s="12"/>
      <c r="D35" s="12"/>
      <c r="E35" s="12"/>
      <c r="F35" s="9"/>
    </row>
    <row r="36" spans="1:701" x14ac:dyDescent="0.4">
      <c r="A36" s="42"/>
      <c r="B36" s="43"/>
      <c r="C36" s="44"/>
      <c r="D36" s="44"/>
      <c r="E36" s="44"/>
      <c r="F36" s="33"/>
    </row>
    <row r="37" spans="1:701" x14ac:dyDescent="0.4">
      <c r="A37" s="45"/>
      <c r="B37" s="45"/>
      <c r="C37" s="45"/>
      <c r="D37" s="45"/>
      <c r="E37" s="45"/>
      <c r="F37" s="45"/>
    </row>
    <row r="38" spans="1:701" ht="29.15" x14ac:dyDescent="0.4">
      <c r="B38" s="46" t="s">
        <v>390</v>
      </c>
      <c r="F38" s="47">
        <f>SUBTOTAL(109,F4:F36)</f>
        <v>0</v>
      </c>
      <c r="ZY38" t="s">
        <v>391</v>
      </c>
    </row>
    <row r="39" spans="1:701" x14ac:dyDescent="0.4">
      <c r="A39" s="48">
        <v>20</v>
      </c>
      <c r="B39" s="46" t="str">
        <f>CONCATENATE("Montant TVA (",A39,"%)")</f>
        <v>Montant TVA (20%)</v>
      </c>
      <c r="F39" s="47">
        <f>(F38*A39)/100</f>
        <v>0</v>
      </c>
      <c r="ZY39" t="s">
        <v>392</v>
      </c>
    </row>
    <row r="40" spans="1:701" x14ac:dyDescent="0.4">
      <c r="B40" s="46" t="s">
        <v>393</v>
      </c>
      <c r="F40" s="47">
        <f>F38+F39</f>
        <v>0</v>
      </c>
      <c r="ZY40" t="s">
        <v>394</v>
      </c>
    </row>
    <row r="41" spans="1:701" x14ac:dyDescent="0.4">
      <c r="F41" s="47"/>
    </row>
    <row r="42" spans="1:701" x14ac:dyDescent="0.4">
      <c r="F42" s="47"/>
    </row>
  </sheetData>
  <sheetProtection algorithmName="SHA-512" hashValue="Z+qREc4lGYSeTC9NhLCBrbhMo/DP0X08/g5cl0rL4bYXI/Leos1qWs8D55n3d9Uy4exM579hCK4NUfT1SDW9rw==" saltValue="D4zJFboCvsPtbNig/2dyvw==" spinCount="100000" sheet="1" objects="1" scenarios="1"/>
  <mergeCells count="1">
    <mergeCell ref="A1:F1"/>
  </mergeCells>
  <printOptions horizontalCentered="1"/>
  <pageMargins left="0.08" right="0.08" top="0.06" bottom="0.06" header="0.76" footer="0.76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Lot N°05 MENUISERIES EXTERIEUR</vt:lpstr>
      <vt:lpstr>Lot N°05 Option 04   Volets Mo</vt:lpstr>
      <vt:lpstr>Lot N°05 Option 05   Menuiseri</vt:lpstr>
      <vt:lpstr>'Lot N°05 MENUISERIES EXTERIEUR'!Impression_des_titres</vt:lpstr>
      <vt:lpstr>'Lot N°05 Option 04   Volets Mo'!Impression_des_titres</vt:lpstr>
      <vt:lpstr>'Lot N°05 Option 05   Menuiseri'!Impression_des_titres</vt:lpstr>
      <vt:lpstr>'Lot N°05 MENUISERIES EXTERIEUR'!Zone_d_impression</vt:lpstr>
      <vt:lpstr>'Lot N°05 Option 04   Volets Mo'!Zone_d_impression</vt:lpstr>
      <vt:lpstr>'Lot N°05 Option 05   Menuiseri'!Zone_d_impression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Dessin5</dc:creator>
  <cp:lastModifiedBy>Sébastien Champion</cp:lastModifiedBy>
  <cp:lastPrinted>2025-02-11T16:56:06Z</cp:lastPrinted>
  <dcterms:created xsi:type="dcterms:W3CDTF">2025-02-11T13:51:53Z</dcterms:created>
  <dcterms:modified xsi:type="dcterms:W3CDTF">2025-02-11T16:56:23Z</dcterms:modified>
</cp:coreProperties>
</file>