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Q:\2023\23006\09 - DCE\01 - DOSSIER DCE FEVRIER 2025\LOT PV\"/>
    </mc:Choice>
  </mc:AlternateContent>
  <xr:revisionPtr revIDLastSave="0" documentId="8_{A5C76E2B-B35C-438E-80F4-9D1873EBC8A3}" xr6:coauthVersionLast="47" xr6:coauthVersionMax="47" xr10:uidLastSave="{00000000-0000-0000-0000-000000000000}"/>
  <bookViews>
    <workbookView xWindow="38895" yWindow="1425" windowWidth="14400" windowHeight="15270" tabRatio="500" xr2:uid="{00000000-000D-0000-FFFF-FFFF00000000}"/>
  </bookViews>
  <sheets>
    <sheet name="LOT N°11 _ " sheetId="1" r:id="rId1"/>
  </sheets>
  <definedNames>
    <definedName name="_xlnm.Print_Titles" localSheetId="0">'LOT N°11 _ '!$1:$7</definedName>
  </definedNames>
  <calcPr calcId="191029"/>
  <extLst>
    <ext xmlns:x14="http://schemas.microsoft.com/office/spreadsheetml/2009/9/main" uri="{508A625A-C496-44e7-AB3D-5DD9D212655C}"/>
  </extLst>
</workbook>
</file>

<file path=xl/calcChain.xml><?xml version="1.0" encoding="utf-8"?>
<calcChain xmlns="http://schemas.openxmlformats.org/spreadsheetml/2006/main">
  <c r="M54" i="1" l="1"/>
  <c r="M53" i="1"/>
  <c r="M52" i="1"/>
  <c r="M49" i="1"/>
  <c r="M50" i="1" s="1"/>
  <c r="M46" i="1"/>
  <c r="M45" i="1"/>
  <c r="M44" i="1"/>
  <c r="M41" i="1"/>
  <c r="M42" i="1" s="1"/>
  <c r="M40" i="1"/>
  <c r="M37" i="1"/>
  <c r="M38" i="1" s="1"/>
  <c r="M34" i="1"/>
  <c r="M35" i="1" s="1"/>
  <c r="M31" i="1"/>
  <c r="M30" i="1"/>
  <c r="M32" i="1" s="1"/>
  <c r="M27" i="1"/>
  <c r="M26" i="1"/>
  <c r="M28" i="1" s="1"/>
  <c r="M23" i="1"/>
  <c r="M22" i="1"/>
  <c r="M24" i="1" s="1"/>
  <c r="M19" i="1"/>
  <c r="M20" i="1" s="1"/>
  <c r="M18" i="1"/>
  <c r="M15" i="1"/>
  <c r="M14" i="1"/>
  <c r="M11" i="1"/>
  <c r="M12" i="1" s="1"/>
  <c r="M16" i="1" l="1"/>
  <c r="M55" i="1"/>
  <c r="M47" i="1"/>
  <c r="M57" i="1"/>
  <c r="M56" i="1"/>
  <c r="M58" i="1"/>
  <c r="M59" i="1" l="1"/>
</calcChain>
</file>

<file path=xl/sharedStrings.xml><?xml version="1.0" encoding="utf-8"?>
<sst xmlns="http://schemas.openxmlformats.org/spreadsheetml/2006/main" count="117" uniqueCount="94">
  <si>
    <t>BORDEREAU DE CHIFFRAGE</t>
  </si>
  <si>
    <t>CONSTRUCTION DE 9 LOGEMENTS COLLECTIFS / 15 RUE DE LESBIN / 56530 GESTEL</t>
  </si>
  <si>
    <t>LOT n°11 : - PHOTOVOLTAÏQUE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</si>
  <si>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</si>
  <si>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</si>
  <si>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</si>
  <si>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</si>
  <si>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</si>
  <si>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</si>
  <si>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</si>
  <si>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</si>
  <si>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</si>
  <si>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</si>
  <si>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11</t>
  </si>
  <si>
    <t>- PHOTOVOLTAÏQUE</t>
  </si>
  <si>
    <t>11.2</t>
  </si>
  <si>
    <t>- LIMITES DE PRESTATIONS</t>
  </si>
  <si>
    <t>11.3</t>
  </si>
  <si>
    <t>- PHOTOVOLTAIQUE</t>
  </si>
  <si>
    <t>11.3.2</t>
  </si>
  <si>
    <t>- Modules photovoltaïques</t>
  </si>
  <si>
    <t>- Marque / Type  --&gt;</t>
  </si>
  <si>
    <t>u</t>
  </si>
  <si>
    <t>Sous-Total HT de - Modules photovoltaïques</t>
  </si>
  <si>
    <t>11.3.3</t>
  </si>
  <si>
    <t>- Plots de fixation</t>
  </si>
  <si>
    <t>- Plots modules PV : Marque / Type  --&gt;</t>
  </si>
  <si>
    <t>- Plots chemin de câbles : Marque / Type  --&gt;</t>
  </si>
  <si>
    <t>Sous-Total HT de - Plots de fixation</t>
  </si>
  <si>
    <t>11.3.4</t>
  </si>
  <si>
    <t>- Onduleur</t>
  </si>
  <si>
    <t>ens</t>
  </si>
  <si>
    <t>- Extension de garantie</t>
  </si>
  <si>
    <t>Sous-Total HT de - Onduleur</t>
  </si>
  <si>
    <t>11.3.5</t>
  </si>
  <si>
    <t>- Tableaux électriques</t>
  </si>
  <si>
    <t>11.3.5.2</t>
  </si>
  <si>
    <t>- Tableau électrique DC</t>
  </si>
  <si>
    <t>11.3.5.3</t>
  </si>
  <si>
    <t>- Tableau électrique AC</t>
  </si>
  <si>
    <t>Sous-Total HT de - Tableaux électriques</t>
  </si>
  <si>
    <t>11.3.6</t>
  </si>
  <si>
    <t>- Câblage électrique</t>
  </si>
  <si>
    <t>11.3.6.1</t>
  </si>
  <si>
    <t>11.3.6.2</t>
  </si>
  <si>
    <t>- Chemins de câbles UNEX</t>
  </si>
  <si>
    <t>Sous-Total HT de - Câblage électrique</t>
  </si>
  <si>
    <t>11.3.7</t>
  </si>
  <si>
    <t>- Raccordement injection</t>
  </si>
  <si>
    <t>11.3.7.2</t>
  </si>
  <si>
    <t>- Tableau SG</t>
  </si>
  <si>
    <t>pm</t>
  </si>
  <si>
    <t>11.3.7.3</t>
  </si>
  <si>
    <t>- Canalisations</t>
  </si>
  <si>
    <t>Sous-Total HT de - Raccordement injection</t>
  </si>
  <si>
    <t>11.3.8</t>
  </si>
  <si>
    <t>- Mise à la terre</t>
  </si>
  <si>
    <t>11.3.8.1</t>
  </si>
  <si>
    <t>Sous-Total HT de - Mise à la terre</t>
  </si>
  <si>
    <t>11.3.9</t>
  </si>
  <si>
    <t>- Déclenchement de sécurité - Arrêt général PV</t>
  </si>
  <si>
    <t>11.3.9.1</t>
  </si>
  <si>
    <t>Sous-Total HT de - Déclenchement de sécurité - Arrêt général PV</t>
  </si>
  <si>
    <t>11.3.10</t>
  </si>
  <si>
    <t>- Collecte des données de production</t>
  </si>
  <si>
    <t>11.3.10.1</t>
  </si>
  <si>
    <t>- Modem GSM 3G</t>
  </si>
  <si>
    <t>11.3.10.2</t>
  </si>
  <si>
    <t>- Antenne</t>
  </si>
  <si>
    <t>Sous-Total HT de - Collecte des données de production</t>
  </si>
  <si>
    <t>11.3.11</t>
  </si>
  <si>
    <t>- Signalisation - Documentations - Démarches - Mise en service - Réception</t>
  </si>
  <si>
    <t>11.3.11.1</t>
  </si>
  <si>
    <t>- Signalisation - Documentations</t>
  </si>
  <si>
    <t>11.3.11.2</t>
  </si>
  <si>
    <t>- Démarches administratives</t>
  </si>
  <si>
    <t>11.3.11.3</t>
  </si>
  <si>
    <t>- Mise en service - Réception - CONSUEL</t>
  </si>
  <si>
    <t>Sous-Total HT de - Signalisation - Documentations - Démarches - Mise en service - Réception</t>
  </si>
  <si>
    <t>11.3.12</t>
  </si>
  <si>
    <t>- TRAVAUX EN HAUTEUR - MOYENS DE LEVAGE</t>
  </si>
  <si>
    <t>11.3.12.1</t>
  </si>
  <si>
    <t>- Travaux en hauteur - Moyens de levage</t>
  </si>
  <si>
    <t>Sous-Total HT de - TRAVAUX EN HAUTEUR - MOYENS DE LEVAGE</t>
  </si>
  <si>
    <t>11.3.13</t>
  </si>
  <si>
    <t>- DOE - FORMATION - CONTRAT D'ENTRETIEN</t>
  </si>
  <si>
    <t>- D.O.E.</t>
  </si>
  <si>
    <t>- Formation</t>
  </si>
  <si>
    <t>- Contrat d'entretien</t>
  </si>
  <si>
    <t>Sous-Total HT de - DOE - FORMATION - CONTRAT D'ENTRETIEN</t>
  </si>
  <si>
    <t>Sous-Total HT de - PHOTOVOLTAIQUE</t>
  </si>
  <si>
    <t>MONTANT HT 11 - - PHOTOVOLTAÏQUE</t>
  </si>
  <si>
    <t>MONTANT TVA A 20,000%</t>
  </si>
  <si>
    <t>MONTANT TTC 11 - - PHOTOVOLTAÏQUE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</si>
</sst>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Tahoma"/>
      <charset val="1"/>
    </font>
    <font>
      <sz val="8.25"/>
      <color rgb="FF000000"/>
      <name val="Tahoma"/>
      <family val="2"/>
    </font>
    <font>
      <b/>
      <sz val="11"/>
      <color rgb="FF000000"/>
      <name val="Calibri"/>
      <family val="2"/>
    </font>
    <font>
      <b/>
      <sz val="18"/>
      <color theme="1"/>
      <name val="Calibri"/>
      <family val="2"/>
    </font>
    <font>
      <b/>
      <sz val="18"/>
      <name val="Calibri"/>
      <family val="2"/>
    </font>
    <font>
      <sz val="9"/>
      <color theme="1"/>
      <name val="Calibri"/>
      <family val="2"/>
    </font>
    <font>
      <b/>
      <sz val="18"/>
      <color rgb="FF333333"/>
      <name val="Calibri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999999"/>
        <bgColor rgb="FF999999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/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57">
    <xf numFmtId="0" fontId="0" fillId="0" borderId="0" xfId="0">
      <alignment vertical="top"/>
      <protection locked="0"/>
    </xf>
    <xf numFmtId="0" fontId="9" fillId="5" borderId="0" xfId="0" applyFont="1" applyFill="1" applyAlignment="1">
      <alignment horizontal="center" vertical="center"/>
      <protection locked="0"/>
    </xf>
    <xf numFmtId="0" fontId="6" fillId="2" borderId="0" xfId="0" applyFont="1" applyFill="1" applyAlignment="1">
      <alignment horizontal="center" vertical="center" wrapText="1"/>
      <protection locked="0"/>
    </xf>
    <xf numFmtId="0" fontId="8" fillId="2" borderId="0" xfId="0" applyFont="1" applyFill="1" applyAlignment="1">
      <alignment vertical="center"/>
      <protection locked="0"/>
    </xf>
    <xf numFmtId="0" fontId="0" fillId="2" borderId="0" xfId="0" applyFill="1">
      <alignment vertical="top"/>
      <protection locked="0"/>
    </xf>
    <xf numFmtId="0" fontId="10" fillId="2" borderId="0" xfId="0" applyFont="1" applyFill="1" applyAlignment="1">
      <alignment horizontal="left" vertical="center"/>
      <protection locked="0"/>
    </xf>
    <xf numFmtId="164" fontId="13" fillId="0" borderId="12" xfId="0" applyNumberFormat="1" applyFont="1" applyBorder="1" applyAlignment="1">
      <alignment horizontal="right" vertical="center"/>
      <protection locked="0"/>
    </xf>
    <xf numFmtId="0" fontId="10" fillId="0" borderId="8" xfId="0" applyFont="1" applyBorder="1" applyAlignment="1">
      <alignment horizontal="left" vertical="center" wrapText="1"/>
      <protection locked="0"/>
    </xf>
    <xf numFmtId="0" fontId="9" fillId="5" borderId="7" xfId="0" applyFont="1" applyFill="1" applyBorder="1" applyAlignment="1">
      <alignment horizontal="center" vertical="center"/>
      <protection locked="0"/>
    </xf>
    <xf numFmtId="0" fontId="13" fillId="0" borderId="9" xfId="0" applyFont="1" applyBorder="1" applyAlignment="1">
      <alignment horizontal="center" vertical="center"/>
      <protection locked="0"/>
    </xf>
    <xf numFmtId="7" fontId="5" fillId="6" borderId="13" xfId="0" applyNumberFormat="1" applyFont="1" applyFill="1" applyBorder="1" applyAlignment="1" applyProtection="1">
      <alignment horizontal="right" vertical="center"/>
    </xf>
    <xf numFmtId="0" fontId="13" fillId="0" borderId="11" xfId="0" applyFont="1" applyBorder="1" applyAlignment="1">
      <alignment horizontal="right" vertical="center"/>
      <protection locked="0"/>
    </xf>
    <xf numFmtId="49" fontId="10" fillId="0" borderId="8" xfId="0" applyNumberFormat="1" applyFont="1" applyBorder="1" applyAlignment="1">
      <alignment horizontal="left" vertical="center" wrapText="1"/>
      <protection locked="0"/>
    </xf>
    <xf numFmtId="0" fontId="9" fillId="6" borderId="0" xfId="0" applyFont="1" applyFill="1" applyAlignment="1">
      <alignment horizontal="left" vertical="center"/>
      <protection locked="0"/>
    </xf>
    <xf numFmtId="7" fontId="13" fillId="0" borderId="11" xfId="0" applyNumberFormat="1" applyFont="1" applyBorder="1" applyAlignment="1">
      <alignment horizontal="right" vertical="center"/>
      <protection locked="0"/>
    </xf>
    <xf numFmtId="0" fontId="11" fillId="0" borderId="8" xfId="0" applyFont="1" applyBorder="1" applyAlignment="1">
      <alignment vertical="center" wrapText="1"/>
      <protection locked="0"/>
    </xf>
    <xf numFmtId="49" fontId="11" fillId="0" borderId="8" xfId="0" applyNumberFormat="1" applyFont="1" applyBorder="1" applyAlignment="1">
      <alignment vertical="center" wrapText="1"/>
      <protection locked="0"/>
    </xf>
    <xf numFmtId="0" fontId="12" fillId="0" borderId="8" xfId="0" applyFont="1" applyBorder="1" applyAlignment="1">
      <alignment vertical="center" wrapText="1"/>
      <protection locked="0"/>
    </xf>
    <xf numFmtId="3" fontId="13" fillId="0" borderId="10" xfId="0" applyNumberFormat="1" applyFont="1" applyBorder="1" applyAlignment="1">
      <alignment horizontal="center" vertical="center"/>
      <protection locked="0"/>
    </xf>
    <xf numFmtId="49" fontId="12" fillId="0" borderId="8" xfId="0" applyNumberFormat="1" applyFont="1" applyBorder="1" applyAlignment="1">
      <alignment vertical="center" wrapText="1"/>
      <protection locked="0"/>
    </xf>
    <xf numFmtId="0" fontId="12" fillId="0" borderId="8" xfId="0" applyFont="1" applyBorder="1" applyAlignment="1">
      <alignment vertical="center"/>
      <protection locked="0"/>
    </xf>
    <xf numFmtId="0" fontId="13" fillId="0" borderId="8" xfId="0" applyFont="1" applyBorder="1" applyAlignment="1">
      <alignment vertical="center" wrapText="1"/>
      <protection locked="0"/>
    </xf>
    <xf numFmtId="0" fontId="13" fillId="0" borderId="10" xfId="0" applyFont="1" applyBorder="1" applyAlignment="1">
      <alignment horizontal="center" vertical="center"/>
      <protection locked="0"/>
    </xf>
    <xf numFmtId="3" fontId="13" fillId="0" borderId="11" xfId="0" applyNumberFormat="1" applyFont="1" applyBorder="1" applyAlignment="1">
      <alignment horizontal="right" vertical="center"/>
      <protection locked="0"/>
    </xf>
    <xf numFmtId="0" fontId="9" fillId="7" borderId="0" xfId="0" applyFont="1" applyFill="1" applyAlignment="1">
      <alignment horizontal="left" vertical="center"/>
      <protection locked="0"/>
    </xf>
    <xf numFmtId="7" fontId="5" fillId="7" borderId="13" xfId="0" applyNumberFormat="1" applyFont="1" applyFill="1" applyBorder="1" applyAlignment="1" applyProtection="1">
      <alignment horizontal="right" vertical="center"/>
    </xf>
    <xf numFmtId="0" fontId="13" fillId="0" borderId="12" xfId="0" applyFont="1" applyBorder="1" applyAlignment="1">
      <alignment horizontal="right" vertical="center"/>
      <protection locked="0"/>
    </xf>
    <xf numFmtId="0" fontId="11" fillId="5" borderId="0" xfId="0" applyFont="1" applyFill="1" applyAlignment="1">
      <alignment horizontal="left" vertical="center"/>
      <protection locked="0"/>
    </xf>
    <xf numFmtId="49" fontId="13" fillId="0" borderId="8" xfId="0" applyNumberFormat="1" applyFont="1" applyBorder="1" applyAlignment="1">
      <alignment vertical="center" wrapText="1"/>
      <protection locked="0"/>
    </xf>
    <xf numFmtId="7" fontId="11" fillId="5" borderId="0" xfId="0" applyNumberFormat="1" applyFont="1" applyFill="1" applyAlignment="1" applyProtection="1">
      <alignment horizontal="right" vertical="center"/>
    </xf>
    <xf numFmtId="7" fontId="13" fillId="0" borderId="12" xfId="0" applyNumberFormat="1" applyFont="1" applyBorder="1" applyAlignment="1">
      <alignment horizontal="right" vertical="center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9" fillId="5" borderId="6" xfId="0" applyFont="1" applyFill="1" applyBorder="1" applyAlignment="1">
      <alignment horizontal="center" vertical="center"/>
      <protection locked="0"/>
    </xf>
    <xf numFmtId="0" fontId="10" fillId="0" borderId="8" xfId="0" applyFont="1" applyBorder="1" applyAlignment="1">
      <alignment horizontal="left" vertical="center"/>
      <protection locked="0"/>
    </xf>
    <xf numFmtId="0" fontId="11" fillId="0" borderId="8" xfId="0" applyFont="1" applyBorder="1" applyAlignment="1">
      <alignment vertical="center"/>
      <protection locked="0"/>
    </xf>
    <xf numFmtId="0" fontId="13" fillId="0" borderId="8" xfId="0" applyFont="1" applyBorder="1" applyAlignment="1">
      <alignment vertical="center"/>
      <protection locked="0"/>
    </xf>
    <xf numFmtId="49" fontId="13" fillId="0" borderId="9" xfId="0" applyNumberFormat="1" applyFont="1" applyBorder="1" applyAlignment="1">
      <alignment horizontal="center" vertical="center" wrapText="1"/>
      <protection locked="0"/>
    </xf>
    <xf numFmtId="49" fontId="9" fillId="6" borderId="14" xfId="0" applyNumberFormat="1" applyFont="1" applyFill="1" applyBorder="1" applyAlignment="1">
      <alignment horizontal="left" vertical="center" wrapText="1" indent="11"/>
      <protection locked="0"/>
    </xf>
    <xf numFmtId="49" fontId="9" fillId="6" borderId="15" xfId="0" applyNumberFormat="1" applyFont="1" applyFill="1" applyBorder="1" applyAlignment="1">
      <alignment horizontal="left" vertical="center" wrapText="1" indent="11"/>
      <protection locked="0"/>
    </xf>
    <xf numFmtId="49" fontId="9" fillId="6" borderId="16" xfId="0" applyNumberFormat="1" applyFont="1" applyFill="1" applyBorder="1" applyAlignment="1">
      <alignment horizontal="left" vertical="center" wrapText="1" indent="11"/>
      <protection locked="0"/>
    </xf>
    <xf numFmtId="0" fontId="4" fillId="2" borderId="17" xfId="0" applyFont="1" applyFill="1" applyBorder="1" applyAlignment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  <protection locked="0"/>
    </xf>
    <xf numFmtId="0" fontId="6" fillId="2" borderId="15" xfId="0" applyFont="1" applyFill="1" applyBorder="1" applyAlignment="1">
      <alignment horizontal="center" vertical="center" wrapText="1"/>
      <protection locked="0"/>
    </xf>
    <xf numFmtId="0" fontId="6" fillId="2" borderId="20" xfId="0" applyFont="1" applyFill="1" applyBorder="1" applyAlignment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  <protection locked="0"/>
    </xf>
    <xf numFmtId="0" fontId="7" fillId="2" borderId="3" xfId="0" applyFont="1" applyFill="1" applyBorder="1" applyAlignment="1">
      <alignment horizontal="left" vertical="center"/>
      <protection locked="0"/>
    </xf>
    <xf numFmtId="0" fontId="7" fillId="2" borderId="5" xfId="0" applyFont="1" applyFill="1" applyBorder="1" applyAlignment="1">
      <alignment horizontal="lef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8" fillId="4" borderId="0" xfId="0" applyFont="1" applyFill="1" applyAlignment="1">
      <alignment vertical="center"/>
      <protection locked="0"/>
    </xf>
    <xf numFmtId="0" fontId="1" fillId="4" borderId="0" xfId="0" applyFont="1" applyFill="1">
      <alignment vertical="top"/>
      <protection locked="0"/>
    </xf>
    <xf numFmtId="49" fontId="14" fillId="5" borderId="4" xfId="0" applyNumberFormat="1" applyFont="1" applyFill="1" applyBorder="1" applyAlignment="1">
      <alignment horizontal="left" vertical="center" wrapText="1"/>
      <protection locked="0"/>
    </xf>
    <xf numFmtId="49" fontId="9" fillId="7" borderId="14" xfId="0" applyNumberFormat="1" applyFont="1" applyFill="1" applyBorder="1" applyAlignment="1">
      <alignment horizontal="left" vertical="center" wrapText="1" indent="11"/>
      <protection locked="0"/>
    </xf>
    <xf numFmtId="49" fontId="9" fillId="7" borderId="15" xfId="0" applyNumberFormat="1" applyFont="1" applyFill="1" applyBorder="1" applyAlignment="1">
      <alignment horizontal="left" vertical="center" wrapText="1" indent="11"/>
      <protection locked="0"/>
    </xf>
    <xf numFmtId="49" fontId="9" fillId="7" borderId="16" xfId="0" applyNumberFormat="1" applyFont="1" applyFill="1" applyBorder="1" applyAlignment="1">
      <alignment horizontal="left" vertical="center" wrapText="1" indent="1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showZeros="0" tabSelected="1" workbookViewId="0">
      <pane ySplit="6" topLeftCell="A7" activePane="bottomLeft" state="frozen"/>
      <selection pane="bottomLeft" activeCell="I34" sqref="I34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3.6640625" customWidth="1"/>
    <col min="4" max="4" width="9.1640625" customWidth="1"/>
    <col min="5" max="5" width="0" hidden="1" customWidth="1"/>
    <col min="6" max="7" width="10.33203125" customWidth="1"/>
    <col min="8" max="8" width="10.83203125" hidden="1" customWidth="1"/>
    <col min="9" max="9" width="14.5" customWidth="1"/>
    <col min="10" max="12" width="0" hidden="1" customWidth="1"/>
    <col min="13" max="13" width="14.83203125" customWidth="1"/>
    <col min="14" max="14" width="0" hidden="1" customWidth="1"/>
  </cols>
  <sheetData>
    <row r="1" spans="1:14" ht="22.5" customHeight="1" x14ac:dyDescent="0.1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31"/>
    </row>
    <row r="2" spans="1:14" ht="48" customHeight="1" x14ac:dyDescent="0.15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  <c r="N2" s="2"/>
    </row>
    <row r="3" spans="1:14" ht="22.5" customHeight="1" x14ac:dyDescent="0.15">
      <c r="A3" s="46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8"/>
      <c r="N3" s="5"/>
    </row>
    <row r="4" spans="1:14" ht="15" customHeight="1" x14ac:dyDescent="0.15">
      <c r="A4" s="4"/>
      <c r="B4" s="4"/>
      <c r="C4" s="4"/>
      <c r="N4" s="4"/>
    </row>
    <row r="5" spans="1:14" ht="15" customHeight="1" x14ac:dyDescent="0.15">
      <c r="A5" s="3"/>
      <c r="B5" s="3"/>
      <c r="C5" s="3"/>
      <c r="D5" s="49"/>
      <c r="E5" s="50"/>
      <c r="F5" s="51"/>
      <c r="G5" s="52"/>
      <c r="H5" s="51"/>
      <c r="I5" s="51"/>
      <c r="J5" s="50"/>
      <c r="K5" s="50"/>
      <c r="L5" s="50"/>
      <c r="M5" s="51"/>
      <c r="N5" s="3"/>
    </row>
    <row r="6" spans="1:14" ht="15" customHeight="1" x14ac:dyDescent="0.15">
      <c r="A6" s="32" t="s">
        <v>3</v>
      </c>
      <c r="B6" s="1" t="s">
        <v>4</v>
      </c>
      <c r="C6" s="8" t="s">
        <v>5</v>
      </c>
      <c r="D6" s="8" t="s">
        <v>6</v>
      </c>
      <c r="F6" s="8" t="s">
        <v>7</v>
      </c>
      <c r="G6" s="8" t="s">
        <v>8</v>
      </c>
      <c r="H6" s="8" t="s">
        <v>9</v>
      </c>
      <c r="I6" s="8" t="s">
        <v>10</v>
      </c>
      <c r="M6" s="8" t="s">
        <v>11</v>
      </c>
      <c r="N6" s="1" t="s">
        <v>12</v>
      </c>
    </row>
    <row r="7" spans="1:14" ht="25.5" customHeight="1" x14ac:dyDescent="0.15">
      <c r="A7" s="12" t="s">
        <v>13</v>
      </c>
      <c r="B7" s="33"/>
      <c r="C7" s="7" t="s">
        <v>14</v>
      </c>
      <c r="D7" s="9"/>
      <c r="E7" s="22"/>
      <c r="F7" s="22"/>
      <c r="G7" s="11"/>
      <c r="H7" s="11"/>
      <c r="I7" s="26"/>
      <c r="J7" s="26"/>
      <c r="K7" s="26"/>
      <c r="L7" s="26"/>
      <c r="M7" s="11"/>
      <c r="N7" s="33"/>
    </row>
    <row r="8" spans="1:14" ht="21" customHeight="1" x14ac:dyDescent="0.15">
      <c r="A8" s="16" t="s">
        <v>15</v>
      </c>
      <c r="B8" s="34"/>
      <c r="C8" s="15" t="s">
        <v>16</v>
      </c>
      <c r="D8" s="9"/>
      <c r="E8" s="22"/>
      <c r="F8" s="22"/>
      <c r="G8" s="11"/>
      <c r="H8" s="11"/>
      <c r="I8" s="26"/>
      <c r="J8" s="26"/>
      <c r="K8" s="26"/>
      <c r="L8" s="26"/>
      <c r="M8" s="11"/>
      <c r="N8" s="33"/>
    </row>
    <row r="9" spans="1:14" ht="21" customHeight="1" x14ac:dyDescent="0.15">
      <c r="A9" s="16" t="s">
        <v>17</v>
      </c>
      <c r="B9" s="34"/>
      <c r="C9" s="15" t="s">
        <v>18</v>
      </c>
      <c r="D9" s="9"/>
      <c r="E9" s="22"/>
      <c r="F9" s="22"/>
      <c r="G9" s="11"/>
      <c r="H9" s="11"/>
      <c r="I9" s="26"/>
      <c r="J9" s="26"/>
      <c r="K9" s="26"/>
      <c r="L9" s="26"/>
      <c r="M9" s="11"/>
      <c r="N9" s="33"/>
    </row>
    <row r="10" spans="1:14" ht="15" customHeight="1" x14ac:dyDescent="0.15">
      <c r="A10" s="19" t="s">
        <v>19</v>
      </c>
      <c r="B10" s="20"/>
      <c r="C10" s="17" t="s">
        <v>20</v>
      </c>
      <c r="D10" s="9"/>
      <c r="E10" s="22"/>
      <c r="F10" s="22"/>
      <c r="G10" s="11"/>
      <c r="H10" s="11"/>
      <c r="I10" s="26"/>
      <c r="J10" s="26"/>
      <c r="K10" s="26"/>
      <c r="L10" s="26"/>
      <c r="M10" s="11"/>
      <c r="N10" s="33"/>
    </row>
    <row r="11" spans="1:14" ht="15" customHeight="1" x14ac:dyDescent="0.15">
      <c r="A11" s="28"/>
      <c r="B11" s="35"/>
      <c r="C11" s="21" t="s">
        <v>21</v>
      </c>
      <c r="D11" s="36" t="s">
        <v>22</v>
      </c>
      <c r="E11" s="18"/>
      <c r="F11" s="18">
        <v>13</v>
      </c>
      <c r="G11" s="23"/>
      <c r="H11" s="23">
        <v>1</v>
      </c>
      <c r="I11" s="30"/>
      <c r="J11" s="6"/>
      <c r="K11" s="30"/>
      <c r="L11" s="30"/>
      <c r="M11" s="14">
        <f>IF(ISNUMBER($K11),IF(ISNUMBER($G11),ROUND($K11*$G11,2),ROUND($K11*$F11,2)),IF(ISNUMBER($G11),ROUND($I11*$G11,2),ROUND($I11*$F11,2)))</f>
        <v>0</v>
      </c>
      <c r="N11" s="33"/>
    </row>
    <row r="12" spans="1:14" ht="15" customHeight="1" x14ac:dyDescent="0.15">
      <c r="A12" s="37" t="s">
        <v>23</v>
      </c>
      <c r="B12" s="38"/>
      <c r="C12" s="38"/>
      <c r="D12" s="38"/>
      <c r="E12" s="38"/>
      <c r="F12" s="38"/>
      <c r="G12" s="38"/>
      <c r="H12" s="38"/>
      <c r="I12" s="39"/>
      <c r="M12" s="10">
        <f>M$11</f>
        <v>0</v>
      </c>
      <c r="N12" s="13"/>
    </row>
    <row r="13" spans="1:14" ht="15" customHeight="1" x14ac:dyDescent="0.15">
      <c r="A13" s="19" t="s">
        <v>24</v>
      </c>
      <c r="B13" s="20"/>
      <c r="C13" s="17" t="s">
        <v>25</v>
      </c>
      <c r="D13" s="9"/>
      <c r="E13" s="22"/>
      <c r="F13" s="22"/>
      <c r="G13" s="11"/>
      <c r="H13" s="11"/>
      <c r="I13" s="26"/>
      <c r="J13" s="26"/>
      <c r="K13" s="26"/>
      <c r="L13" s="26"/>
      <c r="M13" s="11"/>
      <c r="N13" s="33"/>
    </row>
    <row r="14" spans="1:14" ht="15" customHeight="1" x14ac:dyDescent="0.15">
      <c r="A14" s="28"/>
      <c r="B14" s="35"/>
      <c r="C14" s="21" t="s">
        <v>26</v>
      </c>
      <c r="D14" s="36" t="s">
        <v>22</v>
      </c>
      <c r="E14" s="18"/>
      <c r="F14" s="18">
        <v>32</v>
      </c>
      <c r="G14" s="23"/>
      <c r="H14" s="23">
        <v>1</v>
      </c>
      <c r="I14" s="30"/>
      <c r="J14" s="6"/>
      <c r="K14" s="30"/>
      <c r="L14" s="30"/>
      <c r="M14" s="14">
        <f t="shared" ref="M14:M15" si="0">IF(ISNUMBER($K14),IF(ISNUMBER($G14),ROUND($K14*$G14,2),ROUND($K14*$F14,2)),IF(ISNUMBER($G14),ROUND($I14*$G14,2),ROUND($I14*$F14,2)))</f>
        <v>0</v>
      </c>
      <c r="N14" s="33"/>
    </row>
    <row r="15" spans="1:14" ht="15" customHeight="1" x14ac:dyDescent="0.15">
      <c r="A15" s="28"/>
      <c r="B15" s="35"/>
      <c r="C15" s="21" t="s">
        <v>27</v>
      </c>
      <c r="D15" s="36" t="s">
        <v>22</v>
      </c>
      <c r="E15" s="18"/>
      <c r="F15" s="18">
        <v>15</v>
      </c>
      <c r="G15" s="23"/>
      <c r="H15" s="23">
        <v>1</v>
      </c>
      <c r="I15" s="30"/>
      <c r="J15" s="6"/>
      <c r="K15" s="30"/>
      <c r="L15" s="30"/>
      <c r="M15" s="14">
        <f t="shared" si="0"/>
        <v>0</v>
      </c>
      <c r="N15" s="33"/>
    </row>
    <row r="16" spans="1:14" ht="15" customHeight="1" x14ac:dyDescent="0.15">
      <c r="A16" s="37" t="s">
        <v>28</v>
      </c>
      <c r="B16" s="38"/>
      <c r="C16" s="38"/>
      <c r="D16" s="38"/>
      <c r="E16" s="38"/>
      <c r="F16" s="38"/>
      <c r="G16" s="38"/>
      <c r="H16" s="38"/>
      <c r="I16" s="39"/>
      <c r="M16" s="10">
        <f>SUM(M$14:M$15)</f>
        <v>0</v>
      </c>
      <c r="N16" s="13"/>
    </row>
    <row r="17" spans="1:14" ht="15" customHeight="1" x14ac:dyDescent="0.15">
      <c r="A17" s="19" t="s">
        <v>29</v>
      </c>
      <c r="B17" s="20"/>
      <c r="C17" s="17" t="s">
        <v>30</v>
      </c>
      <c r="D17" s="9"/>
      <c r="E17" s="22"/>
      <c r="F17" s="22"/>
      <c r="G17" s="11"/>
      <c r="H17" s="11"/>
      <c r="I17" s="26"/>
      <c r="J17" s="26"/>
      <c r="K17" s="26"/>
      <c r="L17" s="26"/>
      <c r="M17" s="11"/>
      <c r="N17" s="33"/>
    </row>
    <row r="18" spans="1:14" ht="15" customHeight="1" x14ac:dyDescent="0.15">
      <c r="A18" s="28"/>
      <c r="B18" s="35"/>
      <c r="C18" s="21" t="s">
        <v>21</v>
      </c>
      <c r="D18" s="36" t="s">
        <v>31</v>
      </c>
      <c r="E18" s="18"/>
      <c r="F18" s="18">
        <v>1</v>
      </c>
      <c r="G18" s="23"/>
      <c r="H18" s="23">
        <v>1</v>
      </c>
      <c r="I18" s="30"/>
      <c r="J18" s="6"/>
      <c r="K18" s="30"/>
      <c r="L18" s="30"/>
      <c r="M18" s="14">
        <f t="shared" ref="M18:M19" si="1">IF(ISNUMBER($K18),IF(ISNUMBER($G18),ROUND($K18*$G18,2),ROUND($K18*$F18,2)),IF(ISNUMBER($G18),ROUND($I18*$G18,2),ROUND($I18*$F18,2)))</f>
        <v>0</v>
      </c>
      <c r="N18" s="33"/>
    </row>
    <row r="19" spans="1:14" ht="15" customHeight="1" x14ac:dyDescent="0.15">
      <c r="A19" s="28"/>
      <c r="B19" s="35"/>
      <c r="C19" s="21" t="s">
        <v>32</v>
      </c>
      <c r="D19" s="36" t="s">
        <v>31</v>
      </c>
      <c r="E19" s="18"/>
      <c r="F19" s="18">
        <v>1</v>
      </c>
      <c r="G19" s="23"/>
      <c r="H19" s="23">
        <v>1</v>
      </c>
      <c r="I19" s="30"/>
      <c r="J19" s="6"/>
      <c r="K19" s="30"/>
      <c r="L19" s="30"/>
      <c r="M19" s="14">
        <f t="shared" si="1"/>
        <v>0</v>
      </c>
      <c r="N19" s="33"/>
    </row>
    <row r="20" spans="1:14" ht="15" customHeight="1" x14ac:dyDescent="0.15">
      <c r="A20" s="37" t="s">
        <v>33</v>
      </c>
      <c r="B20" s="38"/>
      <c r="C20" s="38"/>
      <c r="D20" s="38"/>
      <c r="E20" s="38"/>
      <c r="F20" s="38"/>
      <c r="G20" s="38"/>
      <c r="H20" s="38"/>
      <c r="I20" s="39"/>
      <c r="M20" s="10">
        <f>SUM(M$18:M$19)</f>
        <v>0</v>
      </c>
      <c r="N20" s="13"/>
    </row>
    <row r="21" spans="1:14" ht="15" customHeight="1" x14ac:dyDescent="0.15">
      <c r="A21" s="19" t="s">
        <v>34</v>
      </c>
      <c r="B21" s="20"/>
      <c r="C21" s="17" t="s">
        <v>35</v>
      </c>
      <c r="D21" s="9"/>
      <c r="E21" s="22"/>
      <c r="F21" s="22"/>
      <c r="G21" s="11"/>
      <c r="H21" s="11"/>
      <c r="I21" s="26"/>
      <c r="J21" s="26"/>
      <c r="K21" s="26"/>
      <c r="L21" s="26"/>
      <c r="M21" s="11"/>
      <c r="N21" s="33"/>
    </row>
    <row r="22" spans="1:14" ht="15" customHeight="1" x14ac:dyDescent="0.15">
      <c r="A22" s="28" t="s">
        <v>36</v>
      </c>
      <c r="B22" s="35"/>
      <c r="C22" s="21" t="s">
        <v>37</v>
      </c>
      <c r="D22" s="36" t="s">
        <v>31</v>
      </c>
      <c r="E22" s="18"/>
      <c r="F22" s="18">
        <v>1</v>
      </c>
      <c r="G22" s="23"/>
      <c r="H22" s="23">
        <v>1</v>
      </c>
      <c r="I22" s="30"/>
      <c r="J22" s="6"/>
      <c r="K22" s="30"/>
      <c r="L22" s="30"/>
      <c r="M22" s="14">
        <f t="shared" ref="M22:M23" si="2">IF(ISNUMBER($K22),IF(ISNUMBER($G22),ROUND($K22*$G22,2),ROUND($K22*$F22,2)),IF(ISNUMBER($G22),ROUND($I22*$G22,2),ROUND($I22*$F22,2)))</f>
        <v>0</v>
      </c>
      <c r="N22" s="33"/>
    </row>
    <row r="23" spans="1:14" ht="15" customHeight="1" x14ac:dyDescent="0.15">
      <c r="A23" s="28" t="s">
        <v>38</v>
      </c>
      <c r="B23" s="35"/>
      <c r="C23" s="21" t="s">
        <v>39</v>
      </c>
      <c r="D23" s="36" t="s">
        <v>31</v>
      </c>
      <c r="E23" s="18"/>
      <c r="F23" s="18">
        <v>1</v>
      </c>
      <c r="G23" s="23"/>
      <c r="H23" s="23">
        <v>1</v>
      </c>
      <c r="I23" s="30"/>
      <c r="J23" s="6"/>
      <c r="K23" s="30"/>
      <c r="L23" s="30"/>
      <c r="M23" s="14">
        <f t="shared" si="2"/>
        <v>0</v>
      </c>
      <c r="N23" s="33"/>
    </row>
    <row r="24" spans="1:14" ht="15" customHeight="1" x14ac:dyDescent="0.15">
      <c r="A24" s="37" t="s">
        <v>40</v>
      </c>
      <c r="B24" s="38"/>
      <c r="C24" s="38"/>
      <c r="D24" s="38"/>
      <c r="E24" s="38"/>
      <c r="F24" s="38"/>
      <c r="G24" s="38"/>
      <c r="H24" s="38"/>
      <c r="I24" s="39"/>
      <c r="M24" s="10">
        <f>SUM(M$22:M$23)</f>
        <v>0</v>
      </c>
      <c r="N24" s="13"/>
    </row>
    <row r="25" spans="1:14" ht="15" customHeight="1" x14ac:dyDescent="0.15">
      <c r="A25" s="19" t="s">
        <v>41</v>
      </c>
      <c r="B25" s="20"/>
      <c r="C25" s="17" t="s">
        <v>42</v>
      </c>
      <c r="D25" s="9"/>
      <c r="E25" s="22"/>
      <c r="F25" s="22"/>
      <c r="G25" s="11"/>
      <c r="H25" s="11"/>
      <c r="I25" s="26"/>
      <c r="J25" s="26"/>
      <c r="K25" s="26"/>
      <c r="L25" s="26"/>
      <c r="M25" s="11"/>
      <c r="N25" s="33"/>
    </row>
    <row r="26" spans="1:14" ht="15" customHeight="1" x14ac:dyDescent="0.15">
      <c r="A26" s="28" t="s">
        <v>43</v>
      </c>
      <c r="B26" s="35"/>
      <c r="C26" s="21" t="s">
        <v>42</v>
      </c>
      <c r="D26" s="36" t="s">
        <v>31</v>
      </c>
      <c r="E26" s="18"/>
      <c r="F26" s="18">
        <v>1</v>
      </c>
      <c r="G26" s="23"/>
      <c r="H26" s="23">
        <v>1</v>
      </c>
      <c r="I26" s="30"/>
      <c r="J26" s="6"/>
      <c r="K26" s="30"/>
      <c r="L26" s="30"/>
      <c r="M26" s="14">
        <f t="shared" ref="M26:M27" si="3">IF(ISNUMBER($K26),IF(ISNUMBER($G26),ROUND($K26*$G26,2),ROUND($K26*$F26,2)),IF(ISNUMBER($G26),ROUND($I26*$G26,2),ROUND($I26*$F26,2)))</f>
        <v>0</v>
      </c>
      <c r="N26" s="33"/>
    </row>
    <row r="27" spans="1:14" ht="15" customHeight="1" x14ac:dyDescent="0.15">
      <c r="A27" s="28" t="s">
        <v>44</v>
      </c>
      <c r="B27" s="35"/>
      <c r="C27" s="21" t="s">
        <v>45</v>
      </c>
      <c r="D27" s="36" t="s">
        <v>31</v>
      </c>
      <c r="E27" s="18"/>
      <c r="F27" s="18">
        <v>1</v>
      </c>
      <c r="G27" s="23"/>
      <c r="H27" s="23">
        <v>1</v>
      </c>
      <c r="I27" s="30"/>
      <c r="J27" s="6"/>
      <c r="K27" s="30"/>
      <c r="L27" s="30"/>
      <c r="M27" s="14">
        <f t="shared" si="3"/>
        <v>0</v>
      </c>
      <c r="N27" s="33"/>
    </row>
    <row r="28" spans="1:14" ht="15" customHeight="1" x14ac:dyDescent="0.15">
      <c r="A28" s="37" t="s">
        <v>46</v>
      </c>
      <c r="B28" s="38"/>
      <c r="C28" s="38"/>
      <c r="D28" s="38"/>
      <c r="E28" s="38"/>
      <c r="F28" s="38"/>
      <c r="G28" s="38"/>
      <c r="H28" s="38"/>
      <c r="I28" s="39"/>
      <c r="M28" s="10">
        <f>SUM(M$26:M$27)</f>
        <v>0</v>
      </c>
      <c r="N28" s="13"/>
    </row>
    <row r="29" spans="1:14" ht="15" customHeight="1" x14ac:dyDescent="0.15">
      <c r="A29" s="19" t="s">
        <v>47</v>
      </c>
      <c r="B29" s="20"/>
      <c r="C29" s="17" t="s">
        <v>48</v>
      </c>
      <c r="D29" s="9"/>
      <c r="E29" s="22"/>
      <c r="F29" s="22"/>
      <c r="G29" s="11"/>
      <c r="H29" s="11"/>
      <c r="I29" s="26"/>
      <c r="J29" s="26"/>
      <c r="K29" s="26"/>
      <c r="L29" s="26"/>
      <c r="M29" s="11"/>
      <c r="N29" s="33"/>
    </row>
    <row r="30" spans="1:14" ht="15" customHeight="1" x14ac:dyDescent="0.15">
      <c r="A30" s="28" t="s">
        <v>49</v>
      </c>
      <c r="B30" s="35"/>
      <c r="C30" s="21" t="s">
        <v>50</v>
      </c>
      <c r="D30" s="36" t="s">
        <v>51</v>
      </c>
      <c r="E30" s="18"/>
      <c r="F30" s="18">
        <v>1</v>
      </c>
      <c r="G30" s="23"/>
      <c r="H30" s="23">
        <v>1</v>
      </c>
      <c r="I30" s="30"/>
      <c r="J30" s="6"/>
      <c r="K30" s="30"/>
      <c r="L30" s="30"/>
      <c r="M30" s="14">
        <f t="shared" ref="M30:M31" si="4">IF(ISNUMBER($K30),IF(ISNUMBER($G30),ROUND($K30*$G30,2),ROUND($K30*$F30,2)),IF(ISNUMBER($G30),ROUND($I30*$G30,2),ROUND($I30*$F30,2)))</f>
        <v>0</v>
      </c>
      <c r="N30" s="33"/>
    </row>
    <row r="31" spans="1:14" ht="15" customHeight="1" x14ac:dyDescent="0.15">
      <c r="A31" s="28" t="s">
        <v>52</v>
      </c>
      <c r="B31" s="35"/>
      <c r="C31" s="21" t="s">
        <v>53</v>
      </c>
      <c r="D31" s="36" t="s">
        <v>31</v>
      </c>
      <c r="E31" s="18"/>
      <c r="F31" s="18">
        <v>1</v>
      </c>
      <c r="G31" s="23"/>
      <c r="H31" s="23">
        <v>1</v>
      </c>
      <c r="I31" s="30"/>
      <c r="J31" s="6"/>
      <c r="K31" s="30"/>
      <c r="L31" s="30"/>
      <c r="M31" s="14">
        <f t="shared" si="4"/>
        <v>0</v>
      </c>
      <c r="N31" s="33"/>
    </row>
    <row r="32" spans="1:14" ht="15" customHeight="1" x14ac:dyDescent="0.15">
      <c r="A32" s="37" t="s">
        <v>54</v>
      </c>
      <c r="B32" s="38"/>
      <c r="C32" s="38"/>
      <c r="D32" s="38"/>
      <c r="E32" s="38"/>
      <c r="F32" s="38"/>
      <c r="G32" s="38"/>
      <c r="H32" s="38"/>
      <c r="I32" s="39"/>
      <c r="M32" s="10">
        <f>SUM(M$30:M$31)</f>
        <v>0</v>
      </c>
      <c r="N32" s="13"/>
    </row>
    <row r="33" spans="1:14" ht="15" customHeight="1" x14ac:dyDescent="0.15">
      <c r="A33" s="19" t="s">
        <v>55</v>
      </c>
      <c r="B33" s="20"/>
      <c r="C33" s="17" t="s">
        <v>56</v>
      </c>
      <c r="D33" s="9"/>
      <c r="E33" s="22"/>
      <c r="F33" s="22"/>
      <c r="G33" s="11"/>
      <c r="H33" s="11"/>
      <c r="I33" s="26"/>
      <c r="J33" s="26"/>
      <c r="K33" s="26"/>
      <c r="L33" s="26"/>
      <c r="M33" s="11"/>
      <c r="N33" s="33"/>
    </row>
    <row r="34" spans="1:14" ht="15" customHeight="1" x14ac:dyDescent="0.15">
      <c r="A34" s="28" t="s">
        <v>57</v>
      </c>
      <c r="B34" s="35"/>
      <c r="C34" s="21" t="s">
        <v>56</v>
      </c>
      <c r="D34" s="36" t="s">
        <v>31</v>
      </c>
      <c r="E34" s="18"/>
      <c r="F34" s="18">
        <v>1</v>
      </c>
      <c r="G34" s="23"/>
      <c r="H34" s="23">
        <v>1</v>
      </c>
      <c r="I34" s="30"/>
      <c r="J34" s="6"/>
      <c r="K34" s="30"/>
      <c r="L34" s="30"/>
      <c r="M34" s="14">
        <f>IF(ISNUMBER($K34),IF(ISNUMBER($G34),ROUND($K34*$G34,2),ROUND($K34*$F34,2)),IF(ISNUMBER($G34),ROUND($I34*$G34,2),ROUND($I34*$F34,2)))</f>
        <v>0</v>
      </c>
      <c r="N34" s="33"/>
    </row>
    <row r="35" spans="1:14" ht="15" customHeight="1" x14ac:dyDescent="0.15">
      <c r="A35" s="37" t="s">
        <v>58</v>
      </c>
      <c r="B35" s="38"/>
      <c r="C35" s="38"/>
      <c r="D35" s="38"/>
      <c r="E35" s="38"/>
      <c r="F35" s="38"/>
      <c r="G35" s="38"/>
      <c r="H35" s="38"/>
      <c r="I35" s="39"/>
      <c r="M35" s="10">
        <f>M$34</f>
        <v>0</v>
      </c>
      <c r="N35" s="13"/>
    </row>
    <row r="36" spans="1:14" ht="15" customHeight="1" x14ac:dyDescent="0.15">
      <c r="A36" s="19" t="s">
        <v>59</v>
      </c>
      <c r="B36" s="20"/>
      <c r="C36" s="17" t="s">
        <v>60</v>
      </c>
      <c r="D36" s="9"/>
      <c r="E36" s="22"/>
      <c r="F36" s="22"/>
      <c r="G36" s="11"/>
      <c r="H36" s="11"/>
      <c r="I36" s="26"/>
      <c r="J36" s="26"/>
      <c r="K36" s="26"/>
      <c r="L36" s="26"/>
      <c r="M36" s="11"/>
      <c r="N36" s="33"/>
    </row>
    <row r="37" spans="1:14" ht="15" customHeight="1" x14ac:dyDescent="0.15">
      <c r="A37" s="28" t="s">
        <v>61</v>
      </c>
      <c r="B37" s="35"/>
      <c r="C37" s="21" t="s">
        <v>60</v>
      </c>
      <c r="D37" s="36" t="s">
        <v>31</v>
      </c>
      <c r="E37" s="18"/>
      <c r="F37" s="18">
        <v>1</v>
      </c>
      <c r="G37" s="23"/>
      <c r="H37" s="23">
        <v>1</v>
      </c>
      <c r="I37" s="30"/>
      <c r="J37" s="6"/>
      <c r="K37" s="30"/>
      <c r="L37" s="30"/>
      <c r="M37" s="14">
        <f>IF(ISNUMBER($K37),IF(ISNUMBER($G37),ROUND($K37*$G37,2),ROUND($K37*$F37,2)),IF(ISNUMBER($G37),ROUND($I37*$G37,2),ROUND($I37*$F37,2)))</f>
        <v>0</v>
      </c>
      <c r="N37" s="33"/>
    </row>
    <row r="38" spans="1:14" ht="15" customHeight="1" x14ac:dyDescent="0.15">
      <c r="A38" s="37" t="s">
        <v>62</v>
      </c>
      <c r="B38" s="38"/>
      <c r="C38" s="38"/>
      <c r="D38" s="38"/>
      <c r="E38" s="38"/>
      <c r="F38" s="38"/>
      <c r="G38" s="38"/>
      <c r="H38" s="38"/>
      <c r="I38" s="39"/>
      <c r="M38" s="10">
        <f>M$37</f>
        <v>0</v>
      </c>
      <c r="N38" s="13"/>
    </row>
    <row r="39" spans="1:14" ht="15" customHeight="1" x14ac:dyDescent="0.15">
      <c r="A39" s="19" t="s">
        <v>63</v>
      </c>
      <c r="B39" s="20"/>
      <c r="C39" s="17" t="s">
        <v>64</v>
      </c>
      <c r="D39" s="9"/>
      <c r="E39" s="22"/>
      <c r="F39" s="22"/>
      <c r="G39" s="11"/>
      <c r="H39" s="11"/>
      <c r="I39" s="26"/>
      <c r="J39" s="26"/>
      <c r="K39" s="26"/>
      <c r="L39" s="26"/>
      <c r="M39" s="11"/>
      <c r="N39" s="33"/>
    </row>
    <row r="40" spans="1:14" ht="15" customHeight="1" x14ac:dyDescent="0.15">
      <c r="A40" s="28" t="s">
        <v>65</v>
      </c>
      <c r="B40" s="35"/>
      <c r="C40" s="21" t="s">
        <v>66</v>
      </c>
      <c r="D40" s="36" t="s">
        <v>31</v>
      </c>
      <c r="E40" s="18"/>
      <c r="F40" s="18">
        <v>1</v>
      </c>
      <c r="G40" s="23"/>
      <c r="H40" s="23">
        <v>1</v>
      </c>
      <c r="I40" s="30"/>
      <c r="J40" s="6"/>
      <c r="K40" s="30"/>
      <c r="L40" s="30"/>
      <c r="M40" s="14">
        <f t="shared" ref="M40:M41" si="5">IF(ISNUMBER($K40),IF(ISNUMBER($G40),ROUND($K40*$G40,2),ROUND($K40*$F40,2)),IF(ISNUMBER($G40),ROUND($I40*$G40,2),ROUND($I40*$F40,2)))</f>
        <v>0</v>
      </c>
      <c r="N40" s="33"/>
    </row>
    <row r="41" spans="1:14" ht="15" customHeight="1" x14ac:dyDescent="0.15">
      <c r="A41" s="28" t="s">
        <v>67</v>
      </c>
      <c r="B41" s="35"/>
      <c r="C41" s="21" t="s">
        <v>68</v>
      </c>
      <c r="D41" s="36" t="s">
        <v>31</v>
      </c>
      <c r="E41" s="18"/>
      <c r="F41" s="18">
        <v>1</v>
      </c>
      <c r="G41" s="23"/>
      <c r="H41" s="23">
        <v>1</v>
      </c>
      <c r="I41" s="30"/>
      <c r="J41" s="6"/>
      <c r="K41" s="30"/>
      <c r="L41" s="30"/>
      <c r="M41" s="14">
        <f t="shared" si="5"/>
        <v>0</v>
      </c>
      <c r="N41" s="33"/>
    </row>
    <row r="42" spans="1:14" ht="15" customHeight="1" x14ac:dyDescent="0.15">
      <c r="A42" s="37" t="s">
        <v>69</v>
      </c>
      <c r="B42" s="38"/>
      <c r="C42" s="38"/>
      <c r="D42" s="38"/>
      <c r="E42" s="38"/>
      <c r="F42" s="38"/>
      <c r="G42" s="38"/>
      <c r="H42" s="38"/>
      <c r="I42" s="39"/>
      <c r="M42" s="10">
        <f>SUM(M$40:M$41)</f>
        <v>0</v>
      </c>
      <c r="N42" s="13"/>
    </row>
    <row r="43" spans="1:14" ht="23.25" customHeight="1" x14ac:dyDescent="0.15">
      <c r="A43" s="19" t="s">
        <v>70</v>
      </c>
      <c r="B43" s="20"/>
      <c r="C43" s="17" t="s">
        <v>71</v>
      </c>
      <c r="D43" s="9"/>
      <c r="E43" s="22"/>
      <c r="F43" s="22"/>
      <c r="G43" s="11"/>
      <c r="H43" s="11"/>
      <c r="I43" s="26"/>
      <c r="J43" s="26"/>
      <c r="K43" s="26"/>
      <c r="L43" s="26"/>
      <c r="M43" s="11"/>
      <c r="N43" s="33"/>
    </row>
    <row r="44" spans="1:14" ht="15" customHeight="1" x14ac:dyDescent="0.15">
      <c r="A44" s="28" t="s">
        <v>72</v>
      </c>
      <c r="B44" s="35"/>
      <c r="C44" s="21" t="s">
        <v>73</v>
      </c>
      <c r="D44" s="36" t="s">
        <v>31</v>
      </c>
      <c r="E44" s="18"/>
      <c r="F44" s="18">
        <v>1</v>
      </c>
      <c r="G44" s="23"/>
      <c r="H44" s="23">
        <v>1</v>
      </c>
      <c r="I44" s="30"/>
      <c r="J44" s="6"/>
      <c r="K44" s="30"/>
      <c r="L44" s="30"/>
      <c r="M44" s="14">
        <f t="shared" ref="M44:M46" si="6">IF(ISNUMBER($K44),IF(ISNUMBER($G44),ROUND($K44*$G44,2),ROUND($K44*$F44,2)),IF(ISNUMBER($G44),ROUND($I44*$G44,2),ROUND($I44*$F44,2)))</f>
        <v>0</v>
      </c>
      <c r="N44" s="33"/>
    </row>
    <row r="45" spans="1:14" ht="15" customHeight="1" x14ac:dyDescent="0.15">
      <c r="A45" s="28" t="s">
        <v>74</v>
      </c>
      <c r="B45" s="35"/>
      <c r="C45" s="21" t="s">
        <v>75</v>
      </c>
      <c r="D45" s="36" t="s">
        <v>51</v>
      </c>
      <c r="E45" s="18"/>
      <c r="F45" s="18">
        <v>1</v>
      </c>
      <c r="G45" s="23"/>
      <c r="H45" s="23">
        <v>1</v>
      </c>
      <c r="I45" s="30"/>
      <c r="J45" s="6"/>
      <c r="K45" s="30"/>
      <c r="L45" s="30"/>
      <c r="M45" s="14">
        <f t="shared" si="6"/>
        <v>0</v>
      </c>
      <c r="N45" s="33"/>
    </row>
    <row r="46" spans="1:14" ht="15" customHeight="1" x14ac:dyDescent="0.15">
      <c r="A46" s="28" t="s">
        <v>76</v>
      </c>
      <c r="B46" s="35"/>
      <c r="C46" s="21" t="s">
        <v>77</v>
      </c>
      <c r="D46" s="36" t="s">
        <v>31</v>
      </c>
      <c r="E46" s="18"/>
      <c r="F46" s="18">
        <v>1</v>
      </c>
      <c r="G46" s="23"/>
      <c r="H46" s="23">
        <v>1</v>
      </c>
      <c r="I46" s="30"/>
      <c r="J46" s="6"/>
      <c r="K46" s="30"/>
      <c r="L46" s="30"/>
      <c r="M46" s="14">
        <f t="shared" si="6"/>
        <v>0</v>
      </c>
      <c r="N46" s="33"/>
    </row>
    <row r="47" spans="1:14" ht="15" customHeight="1" x14ac:dyDescent="0.15">
      <c r="A47" s="37" t="s">
        <v>78</v>
      </c>
      <c r="B47" s="38"/>
      <c r="C47" s="38"/>
      <c r="D47" s="38"/>
      <c r="E47" s="38"/>
      <c r="F47" s="38"/>
      <c r="G47" s="38"/>
      <c r="H47" s="38"/>
      <c r="I47" s="39"/>
      <c r="M47" s="10">
        <f>SUM(M$44:M$46)</f>
        <v>0</v>
      </c>
      <c r="N47" s="13"/>
    </row>
    <row r="48" spans="1:14" ht="15" customHeight="1" x14ac:dyDescent="0.15">
      <c r="A48" s="19" t="s">
        <v>79</v>
      </c>
      <c r="B48" s="20"/>
      <c r="C48" s="17" t="s">
        <v>80</v>
      </c>
      <c r="D48" s="9"/>
      <c r="E48" s="22"/>
      <c r="F48" s="22"/>
      <c r="G48" s="11"/>
      <c r="H48" s="11"/>
      <c r="I48" s="26"/>
      <c r="J48" s="26"/>
      <c r="K48" s="26"/>
      <c r="L48" s="26"/>
      <c r="M48" s="11"/>
      <c r="N48" s="33"/>
    </row>
    <row r="49" spans="1:14" ht="15" customHeight="1" x14ac:dyDescent="0.15">
      <c r="A49" s="28" t="s">
        <v>81</v>
      </c>
      <c r="B49" s="35"/>
      <c r="C49" s="21" t="s">
        <v>82</v>
      </c>
      <c r="D49" s="36" t="s">
        <v>31</v>
      </c>
      <c r="E49" s="18"/>
      <c r="F49" s="18">
        <v>1</v>
      </c>
      <c r="G49" s="23"/>
      <c r="H49" s="23">
        <v>1</v>
      </c>
      <c r="I49" s="30"/>
      <c r="J49" s="6"/>
      <c r="K49" s="30"/>
      <c r="L49" s="30"/>
      <c r="M49" s="14">
        <f>IF(ISNUMBER($K49),IF(ISNUMBER($G49),ROUND($K49*$G49,2),ROUND($K49*$F49,2)),IF(ISNUMBER($G49),ROUND($I49*$G49,2),ROUND($I49*$F49,2)))</f>
        <v>0</v>
      </c>
      <c r="N49" s="33"/>
    </row>
    <row r="50" spans="1:14" ht="15" customHeight="1" x14ac:dyDescent="0.15">
      <c r="A50" s="37" t="s">
        <v>83</v>
      </c>
      <c r="B50" s="38"/>
      <c r="C50" s="38"/>
      <c r="D50" s="38"/>
      <c r="E50" s="38"/>
      <c r="F50" s="38"/>
      <c r="G50" s="38"/>
      <c r="H50" s="38"/>
      <c r="I50" s="39"/>
      <c r="M50" s="10">
        <f>M$49</f>
        <v>0</v>
      </c>
      <c r="N50" s="13"/>
    </row>
    <row r="51" spans="1:14" ht="15" customHeight="1" x14ac:dyDescent="0.15">
      <c r="A51" s="19" t="s">
        <v>84</v>
      </c>
      <c r="B51" s="20"/>
      <c r="C51" s="17" t="s">
        <v>85</v>
      </c>
      <c r="D51" s="9"/>
      <c r="E51" s="22"/>
      <c r="F51" s="22"/>
      <c r="G51" s="11"/>
      <c r="H51" s="11"/>
      <c r="I51" s="26"/>
      <c r="J51" s="26"/>
      <c r="K51" s="26"/>
      <c r="L51" s="26"/>
      <c r="M51" s="11"/>
      <c r="N51" s="33"/>
    </row>
    <row r="52" spans="1:14" ht="15" customHeight="1" x14ac:dyDescent="0.15">
      <c r="A52" s="28"/>
      <c r="B52" s="35"/>
      <c r="C52" s="21" t="s">
        <v>86</v>
      </c>
      <c r="D52" s="36" t="s">
        <v>31</v>
      </c>
      <c r="E52" s="18"/>
      <c r="F52" s="18">
        <v>1</v>
      </c>
      <c r="G52" s="23"/>
      <c r="H52" s="23">
        <v>1</v>
      </c>
      <c r="I52" s="30"/>
      <c r="J52" s="6"/>
      <c r="K52" s="30"/>
      <c r="L52" s="30"/>
      <c r="M52" s="14">
        <f t="shared" ref="M52:M54" si="7">IF(ISNUMBER($K52),IF(ISNUMBER($G52),ROUND($K52*$G52,2),ROUND($K52*$F52,2)),IF(ISNUMBER($G52),ROUND($I52*$G52,2),ROUND($I52*$F52,2)))</f>
        <v>0</v>
      </c>
      <c r="N52" s="33"/>
    </row>
    <row r="53" spans="1:14" ht="15" customHeight="1" x14ac:dyDescent="0.15">
      <c r="A53" s="28"/>
      <c r="B53" s="35"/>
      <c r="C53" s="21" t="s">
        <v>87</v>
      </c>
      <c r="D53" s="36" t="s">
        <v>31</v>
      </c>
      <c r="E53" s="18"/>
      <c r="F53" s="18">
        <v>1</v>
      </c>
      <c r="G53" s="23"/>
      <c r="H53" s="23">
        <v>1</v>
      </c>
      <c r="I53" s="30"/>
      <c r="J53" s="6"/>
      <c r="K53" s="30"/>
      <c r="L53" s="30"/>
      <c r="M53" s="14">
        <f t="shared" si="7"/>
        <v>0</v>
      </c>
      <c r="N53" s="33"/>
    </row>
    <row r="54" spans="1:14" ht="15" customHeight="1" x14ac:dyDescent="0.15">
      <c r="A54" s="28"/>
      <c r="B54" s="35"/>
      <c r="C54" s="21" t="s">
        <v>88</v>
      </c>
      <c r="D54" s="36" t="s">
        <v>51</v>
      </c>
      <c r="E54" s="18"/>
      <c r="F54" s="18">
        <v>1</v>
      </c>
      <c r="G54" s="23"/>
      <c r="H54" s="23">
        <v>1</v>
      </c>
      <c r="I54" s="30"/>
      <c r="J54" s="6"/>
      <c r="K54" s="30"/>
      <c r="L54" s="30"/>
      <c r="M54" s="14">
        <f t="shared" si="7"/>
        <v>0</v>
      </c>
      <c r="N54" s="33"/>
    </row>
    <row r="55" spans="1:14" ht="15" customHeight="1" x14ac:dyDescent="0.15">
      <c r="A55" s="37" t="s">
        <v>89</v>
      </c>
      <c r="B55" s="38"/>
      <c r="C55" s="38"/>
      <c r="D55" s="38"/>
      <c r="E55" s="38"/>
      <c r="F55" s="38"/>
      <c r="G55" s="38"/>
      <c r="H55" s="38"/>
      <c r="I55" s="39"/>
      <c r="M55" s="10">
        <f>SUM(M$52:M$54)</f>
        <v>0</v>
      </c>
      <c r="N55" s="13"/>
    </row>
    <row r="56" spans="1:14" ht="15" customHeight="1" x14ac:dyDescent="0.15">
      <c r="A56" s="54" t="s">
        <v>90</v>
      </c>
      <c r="B56" s="55"/>
      <c r="C56" s="55"/>
      <c r="D56" s="55"/>
      <c r="E56" s="55"/>
      <c r="F56" s="55"/>
      <c r="G56" s="55"/>
      <c r="H56" s="55"/>
      <c r="I56" s="56"/>
      <c r="M56" s="25">
        <f t="shared" ref="M56:M57" si="8">M$11+SUM(M$14:M$15)+SUM(M$18:M$19)+SUM(M$22:M$23)+SUM(M$26:M$27)+SUM(M$30:M$31)+M$34+M$37+SUM(M$40:M$41)+SUM(M$44:M$46)+M$49+SUM(M$52:M$54)</f>
        <v>0</v>
      </c>
      <c r="N56" s="24"/>
    </row>
    <row r="57" spans="1:14" ht="15" customHeight="1" x14ac:dyDescent="0.15">
      <c r="A57" s="53" t="s">
        <v>91</v>
      </c>
      <c r="B57" s="53"/>
      <c r="C57" s="53"/>
      <c r="D57" s="53"/>
      <c r="E57" s="53"/>
      <c r="F57" s="53"/>
      <c r="G57" s="53"/>
      <c r="H57" s="53"/>
      <c r="I57" s="53"/>
      <c r="M57" s="29">
        <f t="shared" si="8"/>
        <v>0</v>
      </c>
      <c r="N57" s="27"/>
    </row>
    <row r="58" spans="1:14" ht="15" customHeight="1" x14ac:dyDescent="0.15">
      <c r="A58" s="53" t="s">
        <v>92</v>
      </c>
      <c r="B58" s="53"/>
      <c r="C58" s="53"/>
      <c r="D58" s="53"/>
      <c r="E58" s="53"/>
      <c r="F58" s="53"/>
      <c r="G58" s="53"/>
      <c r="H58" s="53"/>
      <c r="I58" s="53"/>
      <c r="M58" s="29">
        <f>(SUMIF($H$7:$H$56,1,$M$7:$M$56))*0.2</f>
        <v>0</v>
      </c>
      <c r="N58" s="27"/>
    </row>
    <row r="59" spans="1:14" ht="15" customHeight="1" x14ac:dyDescent="0.15">
      <c r="A59" s="53" t="s">
        <v>93</v>
      </c>
      <c r="B59" s="53"/>
      <c r="C59" s="53"/>
      <c r="D59" s="53"/>
      <c r="E59" s="53"/>
      <c r="F59" s="53"/>
      <c r="G59" s="53"/>
      <c r="H59" s="53"/>
      <c r="I59" s="53"/>
      <c r="M59" s="29">
        <f>SUM(M$57:M$58)</f>
        <v>0</v>
      </c>
      <c r="N59" s="27"/>
    </row>
  </sheetData>
  <mergeCells count="20">
    <mergeCell ref="A42:I42"/>
    <mergeCell ref="A47:I47"/>
    <mergeCell ref="A50:I50"/>
    <mergeCell ref="A59:I59"/>
    <mergeCell ref="A58:I58"/>
    <mergeCell ref="A57:I57"/>
    <mergeCell ref="A56:I56"/>
    <mergeCell ref="A55:I55"/>
    <mergeCell ref="A24:I24"/>
    <mergeCell ref="A28:I28"/>
    <mergeCell ref="A32:I32"/>
    <mergeCell ref="A35:I35"/>
    <mergeCell ref="A38:I38"/>
    <mergeCell ref="A12:I12"/>
    <mergeCell ref="A16:I16"/>
    <mergeCell ref="A20:I20"/>
    <mergeCell ref="A1:M1"/>
    <mergeCell ref="A2:M2"/>
    <mergeCell ref="A3:M3"/>
    <mergeCell ref="D5:M5"/>
  </mergeCells>
  <printOptions horizontalCentered="1"/>
  <pageMargins left="0" right="0" top="0.40625" bottom="0.82291666666666696" header="0" footer="0.40625"/>
  <pageSetup paperSize="9" useFirstPageNumber="1"/>
  <headerFooter>
    <oddFooter>&amp;CBECOME 29 - INGENIERIE FLUIDES&amp;RPage &amp;P sur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44740E-9F78-4746-B091-EBCE4148B51F}"/>
</file>

<file path=customXml/itemProps2.xml><?xml version="1.0" encoding="utf-8"?>
<ds:datastoreItem xmlns:ds="http://schemas.openxmlformats.org/officeDocument/2006/customXml" ds:itemID="{D9679DBD-69A6-476D-B66F-EE8E726BA768}"/>
</file>

<file path=customXml/itemProps3.xml><?xml version="1.0" encoding="utf-8"?>
<ds:datastoreItem xmlns:ds="http://schemas.openxmlformats.org/officeDocument/2006/customXml" ds:itemID="{C7827C89-3C00-463E-A9EA-3E981E5A8A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N°11 _ </vt:lpstr>
      <vt:lpstr>'LOT N°11 _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LIZEN</dc:creator>
  <cp:lastModifiedBy>Eric LIZEN</cp:lastModifiedBy>
  <dcterms:created xsi:type="dcterms:W3CDTF">2025-02-17T13:05:33Z</dcterms:created>
  <dcterms:modified xsi:type="dcterms:W3CDTF">2025-02-17T13:05:33Z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</Properties>
</file>