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C:\Users\BERTRAND\Desktop\Marché photocopieur\"/>
    </mc:Choice>
  </mc:AlternateContent>
  <xr:revisionPtr revIDLastSave="0" documentId="13_ncr:1_{3C51A2D0-6F75-4BDB-B262-35DD6BA71746}" xr6:coauthVersionLast="47" xr6:coauthVersionMax="47" xr10:uidLastSave="{00000000-0000-0000-0000-000000000000}"/>
  <bookViews>
    <workbookView xWindow="-98" yWindow="-98" windowWidth="20715" windowHeight="13155" xr2:uid="{00000000-000D-0000-FFFF-FFFF00000000}"/>
  </bookViews>
  <sheets>
    <sheet name="DQE" sheetId="1" r:id="rId1"/>
    <sheet name="Feuil2" sheetId="6" r:id="rId2"/>
    <sheet name="Feuil1" sheetId="5" r:id="rId3"/>
    <sheet name="Omissions" sheetId="2" state="hidden" r:id="rId4"/>
    <sheet name="3P" sheetId="3" state="hidden" r:id="rId5"/>
  </sheets>
  <definedNames>
    <definedName name="_xlnm.Print_Titles" localSheetId="0">DQE!$4:$4</definedName>
    <definedName name="_xlnm.Print_Area" localSheetId="2">Feuil1!$C$3:$J$12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8" i="1" l="1"/>
  <c r="I9" i="1"/>
  <c r="I10" i="1"/>
  <c r="I11" i="1"/>
  <c r="I12" i="1"/>
  <c r="I13" i="1"/>
  <c r="I14" i="1"/>
  <c r="I15" i="1"/>
  <c r="I17" i="1"/>
  <c r="I18" i="1"/>
  <c r="I19" i="1"/>
  <c r="I20" i="1"/>
  <c r="I22" i="1"/>
  <c r="I23" i="1"/>
  <c r="I24" i="1"/>
  <c r="I25" i="1"/>
  <c r="I27" i="1"/>
  <c r="I28" i="1"/>
  <c r="I29" i="1"/>
  <c r="I30" i="1"/>
  <c r="I32" i="1"/>
  <c r="I33" i="1"/>
  <c r="I34" i="1"/>
  <c r="I35" i="1"/>
  <c r="I37" i="1"/>
  <c r="I38" i="1"/>
  <c r="I39" i="1"/>
  <c r="I40" i="1"/>
  <c r="I42" i="1"/>
  <c r="I43" i="1"/>
  <c r="I44" i="1"/>
  <c r="I45" i="1"/>
  <c r="I47" i="1"/>
  <c r="I48" i="1"/>
  <c r="I49" i="1"/>
  <c r="I50" i="1"/>
  <c r="I7" i="1"/>
  <c r="O50" i="1"/>
  <c r="Q50" i="1" s="1"/>
  <c r="O49" i="1"/>
  <c r="Q49" i="1" s="1"/>
  <c r="O45" i="1"/>
  <c r="Q45" i="1" s="1"/>
  <c r="O44" i="1"/>
  <c r="Q44" i="1" s="1"/>
  <c r="O40" i="1"/>
  <c r="Q40" i="1" s="1"/>
  <c r="O39" i="1"/>
  <c r="Q39" i="1" s="1"/>
  <c r="O35" i="1"/>
  <c r="Q35" i="1" s="1"/>
  <c r="O34" i="1"/>
  <c r="Q34" i="1" s="1"/>
  <c r="O30" i="1"/>
  <c r="Q30" i="1" s="1"/>
  <c r="O29" i="1"/>
  <c r="Q29" i="1" s="1"/>
  <c r="O25" i="1"/>
  <c r="Q25" i="1" s="1"/>
  <c r="O24" i="1"/>
  <c r="Q24" i="1" s="1"/>
  <c r="O20" i="1"/>
  <c r="Q20" i="1" s="1"/>
  <c r="O19" i="1"/>
  <c r="Q19" i="1" s="1"/>
  <c r="O15" i="1"/>
  <c r="Q15" i="1" s="1"/>
  <c r="O14" i="1"/>
  <c r="Q14" i="1" s="1"/>
  <c r="O10" i="1"/>
  <c r="Q10" i="1" s="1"/>
  <c r="O9" i="1"/>
  <c r="Q9" i="1" s="1"/>
  <c r="O37" i="1"/>
  <c r="Q37" i="1" s="1"/>
  <c r="O38" i="1"/>
  <c r="Q38" i="1" s="1"/>
  <c r="O42" i="1"/>
  <c r="Q42" i="1" s="1"/>
  <c r="O43" i="1"/>
  <c r="Q43" i="1" s="1"/>
  <c r="O47" i="1"/>
  <c r="Q47" i="1" s="1"/>
  <c r="O48" i="1"/>
  <c r="Q48" i="1" s="1"/>
  <c r="E13" i="2"/>
  <c r="G13" i="2" s="1"/>
  <c r="E12" i="2"/>
  <c r="G12" i="2" s="1"/>
  <c r="E11" i="2"/>
  <c r="G11" i="2" s="1"/>
  <c r="E10" i="2"/>
  <c r="G10" i="2" s="1"/>
  <c r="E9" i="2"/>
  <c r="G9" i="2" s="1"/>
  <c r="E8" i="2"/>
  <c r="G8" i="2" s="1"/>
  <c r="E7" i="2"/>
  <c r="G7" i="2" s="1"/>
  <c r="E6" i="2"/>
  <c r="G6" i="2" s="1"/>
  <c r="E5" i="2"/>
  <c r="G5" i="2" s="1"/>
  <c r="E4" i="2"/>
  <c r="E14" i="2" s="1"/>
  <c r="O33" i="1"/>
  <c r="Q33" i="1" s="1"/>
  <c r="O32" i="1"/>
  <c r="Q32" i="1" s="1"/>
  <c r="O28" i="1"/>
  <c r="Q28" i="1" s="1"/>
  <c r="O27" i="1"/>
  <c r="Q27" i="1" s="1"/>
  <c r="O23" i="1"/>
  <c r="Q23" i="1" s="1"/>
  <c r="O22" i="1"/>
  <c r="Q22" i="1" s="1"/>
  <c r="O18" i="1"/>
  <c r="Q18" i="1" s="1"/>
  <c r="O17" i="1"/>
  <c r="Q17" i="1" s="1"/>
  <c r="O13" i="1"/>
  <c r="Q13" i="1" s="1"/>
  <c r="O12" i="1"/>
  <c r="Q12" i="1" s="1"/>
  <c r="O8" i="1"/>
  <c r="Q8" i="1" s="1"/>
  <c r="O7" i="1"/>
  <c r="O52" i="1" l="1"/>
  <c r="Q7" i="1"/>
  <c r="G4" i="2"/>
  <c r="E15" i="2" s="1"/>
  <c r="E16" i="2" s="1"/>
</calcChain>
</file>

<file path=xl/sharedStrings.xml><?xml version="1.0" encoding="utf-8"?>
<sst xmlns="http://schemas.openxmlformats.org/spreadsheetml/2006/main" count="336" uniqueCount="143">
  <si>
    <t>Type</t>
  </si>
  <si>
    <t>3P</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</si>
  <si>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</si>
  <si>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</si>
  <si>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</si>
  <si>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</si>
  <si>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</si>
  <si>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</si>
  <si>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</si>
  <si>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</si>
  <si>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</si>
  <si>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</si>
  <si>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</si>
  <si>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</si>
  <si>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</si>
  <si>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</si>
  <si>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</si>
  <si>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</si>
  <si>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</si>
  <si>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</si>
  <si>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</si>
  <si>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</si>
  <si>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</si>
  <si>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</si>
  <si>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</si>
  <si>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</si>
  <si>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</si>
  <si>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</si>
  <si>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Boulevard de la Liberté 130</t>
  </si>
  <si>
    <t>59000 Lille</t>
  </si>
  <si>
    <t>support@3p.eu</t>
  </si>
  <si>
    <t>Remarques</t>
  </si>
  <si>
    <t>PU HT</t>
  </si>
  <si>
    <t>1.1</t>
  </si>
  <si>
    <t>% de Rémunération</t>
  </si>
  <si>
    <t>Montant prévisionnel des travaux à compléter</t>
  </si>
  <si>
    <t>Montant prévisionnel des travaux prévu par le pouvoir adjudicateur</t>
  </si>
  <si>
    <t>Marché subséquent?</t>
  </si>
  <si>
    <t>1</t>
  </si>
  <si>
    <t/>
  </si>
  <si>
    <t>QP</t>
  </si>
  <si>
    <t>unité</t>
  </si>
  <si>
    <t>1.2</t>
  </si>
  <si>
    <t>2</t>
  </si>
  <si>
    <t>2.1</t>
  </si>
  <si>
    <t>2.2</t>
  </si>
  <si>
    <t>3</t>
  </si>
  <si>
    <t>3.1</t>
  </si>
  <si>
    <t>3.2</t>
  </si>
  <si>
    <t>4</t>
  </si>
  <si>
    <t>4.1</t>
  </si>
  <si>
    <t>4.2</t>
  </si>
  <si>
    <t>5</t>
  </si>
  <si>
    <t>5.1</t>
  </si>
  <si>
    <t>5.2</t>
  </si>
  <si>
    <t>6</t>
  </si>
  <si>
    <t>6.1</t>
  </si>
  <si>
    <t>6.2</t>
  </si>
  <si>
    <t>7</t>
  </si>
  <si>
    <t>Total HT :</t>
  </si>
  <si>
    <t>Les prix unitaires doivent être mentionnés avec 4 chiffres après la virgule. 
Le montant total HTVA (la quantité de produits x le prix unitaire) doit être à chaque fois arrondis à 2 chiffres après la virgule.</t>
  </si>
  <si>
    <t>Vu, vérifié et complété avec les prix unitaires, les totaux partiels et le total global qui ont servi à déterminer le montant de mon offre de ce jour, pour être joint à mon acte d'engagement.
Fait à .......................................... le ......................................................                  Fonction : ......................................................
Nom et prénom : ....................................................................</t>
  </si>
  <si>
    <t xml:space="preserve">Photocopieur multifonction - Hôtel de Ville Accueil </t>
  </si>
  <si>
    <t xml:space="preserve">Photocopieur multifonction Hôtel de Ville 1er étage </t>
  </si>
  <si>
    <t>Photocopieur Hôtel de Ville 2ème étage</t>
  </si>
  <si>
    <t>5.3</t>
  </si>
  <si>
    <t>5.4</t>
  </si>
  <si>
    <t>6.3</t>
  </si>
  <si>
    <t>6.4</t>
  </si>
  <si>
    <t>Photocopieur Cinéma</t>
  </si>
  <si>
    <t>Photocopieur Médiathèque</t>
  </si>
  <si>
    <t>Photocopieur Centre Technique</t>
  </si>
  <si>
    <t>Photocopieur Camping</t>
  </si>
  <si>
    <t>Photocopieur Ecole maternelle</t>
  </si>
  <si>
    <t>Photocopieur Ecole Primaire</t>
  </si>
  <si>
    <t>Photocopieur Hôtel de Ville Accueil - copie N/B A4</t>
  </si>
  <si>
    <t>Photocopieur Hôtel de Ville Accueil  - copie Couleur A4</t>
  </si>
  <si>
    <t>1.3</t>
  </si>
  <si>
    <t>1.4</t>
  </si>
  <si>
    <t>Photocopieur Hôtel de Ville Accueil - copie N/B A3</t>
  </si>
  <si>
    <t>Photocopieur Hôtel de Ville Accueil  - copie Couleur A3</t>
  </si>
  <si>
    <t>Photocopieur Hôtel de Ville 1er étage  - Copie N/B A4</t>
  </si>
  <si>
    <t>Photocopieur Hôtel de Ville 1er étage - copie Couleur A4</t>
  </si>
  <si>
    <t>Photocopieur Hôtel de Ville 1er étage  - Copie N/B A3</t>
  </si>
  <si>
    <t>Photocopieur Hôtel de Ville 1er étage - copie Couleur A3</t>
  </si>
  <si>
    <t>2.3</t>
  </si>
  <si>
    <t>2.4</t>
  </si>
  <si>
    <t>Photocopieur Hôtel de Ville 2ème étage - copie N/B A4</t>
  </si>
  <si>
    <t>Photocopieur  Hôtel de Ville 2ème étage - copie Couleur A4</t>
  </si>
  <si>
    <t>Photocopieur Hôtel de Ville 2ème étage - copie N/B A3</t>
  </si>
  <si>
    <t>Photocopieur  Hôtel de Ville 2ème étage - copie Couleur A3</t>
  </si>
  <si>
    <t>3.3</t>
  </si>
  <si>
    <t>3.4</t>
  </si>
  <si>
    <t>Photocopieur  - copie N/B A4</t>
  </si>
  <si>
    <t>Photocopieur  - copie Couleur A4</t>
  </si>
  <si>
    <t>Photocopieur  - copie N/B A3</t>
  </si>
  <si>
    <t>Photocopieur  - copie Couleur A3</t>
  </si>
  <si>
    <t>4.3</t>
  </si>
  <si>
    <t>4.4</t>
  </si>
  <si>
    <t>Photocopieur- copie N/B A4</t>
  </si>
  <si>
    <t>Photocopieur - copie Couleur A4</t>
  </si>
  <si>
    <t>Photocopieur- copie N/B A3</t>
  </si>
  <si>
    <t>Photocopieur - copie Couleur A3</t>
  </si>
  <si>
    <t>8</t>
  </si>
  <si>
    <t>9</t>
  </si>
  <si>
    <t>7.1</t>
  </si>
  <si>
    <t>7.2</t>
  </si>
  <si>
    <t>7.3</t>
  </si>
  <si>
    <t>7.4</t>
  </si>
  <si>
    <t>8.1</t>
  </si>
  <si>
    <t>8.2</t>
  </si>
  <si>
    <t>8.3</t>
  </si>
  <si>
    <t>8.4</t>
  </si>
  <si>
    <t>9.1</t>
  </si>
  <si>
    <t>9.2</t>
  </si>
  <si>
    <t>9.3</t>
  </si>
  <si>
    <t>9.4</t>
  </si>
  <si>
    <t>Photocopieur - copie N/B A4</t>
  </si>
  <si>
    <t>Photocopieur - copie N/B A3</t>
  </si>
  <si>
    <t>Photocopieur - Pilote - copie N/B A3</t>
  </si>
  <si>
    <t>Catégorie Machine</t>
  </si>
  <si>
    <t>Vitesse Impression</t>
  </si>
  <si>
    <t>N&amp;B / Couleurs</t>
  </si>
  <si>
    <t>Formats de sortie</t>
  </si>
  <si>
    <t>Finition</t>
  </si>
  <si>
    <t>Bureautique</t>
  </si>
  <si>
    <t>Couleurs</t>
  </si>
  <si>
    <t>A4/A3</t>
  </si>
  <si>
    <t>65/60 ppm (A4)</t>
  </si>
  <si>
    <t>Agrafage /Assemblage / Tri</t>
  </si>
  <si>
    <t>Agrafage /Pliage / Assemblage / Tri</t>
  </si>
  <si>
    <t xml:space="preserve">Photocopieur multifonction
Hôtel de Ville Accueil </t>
  </si>
  <si>
    <t xml:space="preserve">Photocopieur multifonction 
Hôtel de Ville 1er étage </t>
  </si>
  <si>
    <t>Photocopieur multifonction 
Hôtel de Ville 2ème étage</t>
  </si>
  <si>
    <t>Bureautique /Graphique</t>
  </si>
  <si>
    <t>30/40 ppm (A4)</t>
  </si>
  <si>
    <t>30 ppm (A4)</t>
  </si>
  <si>
    <t>Assemblage</t>
  </si>
  <si>
    <t>Moyenne Annuelle</t>
  </si>
  <si>
    <t>Photocopieur Ecole maternelle - Groupe Scolaire Les Oyats</t>
  </si>
  <si>
    <t>Photocopieur Ecole Primaire  - Groupe Scolaire Les Oyats</t>
  </si>
  <si>
    <t>Relevé Au 17 Juin 2025 (Soit 4 ans et 6 mois)</t>
  </si>
  <si>
    <t xml:space="preserve">OFFRE - DQE
MAPA Location et maintenance de photocopieurs multifonctions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</si>
</sst>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 numFmtId="170" formatCode="_-&quot;€&quot;\ #,##0.0000;[Red]_-&quot;€&quot;\ \-#,##0.0000"/>
  </numFmts>
  <fonts count="3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
      <sz val="8"/>
      <name val="Arial"/>
    </font>
    <font>
      <sz val="11"/>
      <name val="Calibri"/>
      <family val="2"/>
      <scheme val="minor"/>
    </font>
    <font>
      <sz val="11"/>
      <color rgb="FF303030"/>
      <name val="Calibri"/>
      <family val="2"/>
      <scheme val="minor"/>
    </font>
  </fonts>
  <fills count="35">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rgb="FFC0C0C0"/>
        <bgColor indexed="64"/>
      </patternFill>
    </fill>
  </fills>
  <borders count="31">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4" fillId="0" borderId="0" applyFont="0" applyFill="0" applyBorder="0" applyAlignment="0" applyProtection="0"/>
    <xf numFmtId="164"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0" fontId="15" fillId="29" borderId="0" applyNumberFormat="0" applyBorder="0" applyAlignment="0" applyProtection="0"/>
    <xf numFmtId="0" fontId="34" fillId="30" borderId="3" applyNumberFormat="0" applyFont="0" applyAlignment="0" applyProtection="0"/>
    <xf numFmtId="9" fontId="34"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4"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86">
    <xf numFmtId="0" fontId="0" fillId="0" borderId="0" xfId="0"/>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166" fontId="2" fillId="0" borderId="0" xfId="0" applyNumberFormat="1" applyFont="1" applyAlignment="1">
      <alignment horizontal="right" vertical="top" indent="1"/>
    </xf>
    <xf numFmtId="166" fontId="4" fillId="0" borderId="0" xfId="0" applyNumberFormat="1" applyFont="1" applyAlignment="1">
      <alignment horizontal="right" vertical="top" indent="1"/>
    </xf>
    <xf numFmtId="166" fontId="1" fillId="33" borderId="0" xfId="0" applyNumberFormat="1" applyFont="1" applyFill="1" applyAlignment="1">
      <alignment horizontal="right" indent="1"/>
    </xf>
    <xf numFmtId="166" fontId="2" fillId="0" borderId="0" xfId="0" applyNumberFormat="1" applyFont="1" applyAlignment="1">
      <alignment horizontal="right" indent="1"/>
    </xf>
    <xf numFmtId="49" fontId="2" fillId="0" borderId="0" xfId="0" applyNumberFormat="1" applyFont="1" applyAlignment="1">
      <alignment horizontal="left" vertical="center"/>
    </xf>
    <xf numFmtId="166" fontId="2" fillId="0" borderId="0" xfId="0" applyNumberFormat="1" applyFont="1" applyAlignment="1">
      <alignment horizontal="right" vertical="center"/>
    </xf>
    <xf numFmtId="167"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166"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7" fillId="0" borderId="0" xfId="30" applyAlignment="1" applyProtection="1">
      <alignment vertical="center" wrapText="1"/>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166" fontId="1" fillId="33" borderId="0" xfId="0" applyNumberFormat="1" applyFont="1" applyFill="1" applyAlignment="1">
      <alignment horizontal="left" wrapText="1"/>
    </xf>
    <xf numFmtId="0" fontId="1" fillId="33" borderId="0" xfId="0" applyFont="1" applyFill="1" applyAlignment="1">
      <alignment horizontal="left"/>
    </xf>
    <xf numFmtId="0" fontId="2" fillId="0" borderId="0" xfId="0" applyFont="1" applyAlignment="1">
      <alignment horizontal="left"/>
    </xf>
    <xf numFmtId="168" fontId="2" fillId="0" borderId="0" xfId="0" applyNumberFormat="1" applyFont="1" applyAlignment="1" applyProtection="1">
      <alignment horizontal="center" vertical="top"/>
      <protection locked="0"/>
    </xf>
    <xf numFmtId="168" fontId="5" fillId="0" borderId="0" xfId="0" applyNumberFormat="1" applyFont="1" applyAlignment="1" applyProtection="1">
      <alignment horizontal="center" vertical="top"/>
      <protection locked="0"/>
    </xf>
    <xf numFmtId="168" fontId="1" fillId="33" borderId="0" xfId="0" applyNumberFormat="1" applyFont="1" applyFill="1" applyAlignment="1" applyProtection="1">
      <alignment horizontal="center"/>
      <protection locked="0"/>
    </xf>
    <xf numFmtId="168" fontId="2" fillId="0" borderId="0" xfId="0" applyNumberFormat="1" applyFont="1" applyAlignment="1" applyProtection="1">
      <alignment horizontal="center"/>
      <protection locked="0"/>
    </xf>
    <xf numFmtId="168" fontId="25" fillId="0" borderId="0" xfId="0" applyNumberFormat="1" applyFont="1" applyAlignment="1" applyProtection="1">
      <alignment horizontal="right" vertical="top" indent="1"/>
      <protection locked="0"/>
    </xf>
    <xf numFmtId="168" fontId="26" fillId="0" borderId="0" xfId="0" applyNumberFormat="1" applyFont="1" applyAlignment="1" applyProtection="1">
      <alignment horizontal="right" vertical="top" indent="1"/>
      <protection locked="0"/>
    </xf>
    <xf numFmtId="168" fontId="25" fillId="0" borderId="0" xfId="0" applyNumberFormat="1" applyFont="1" applyAlignment="1" applyProtection="1">
      <alignment horizontal="left"/>
      <protection locked="0"/>
    </xf>
    <xf numFmtId="168" fontId="25" fillId="0" borderId="0" xfId="0" applyNumberFormat="1" applyFont="1" applyAlignment="1" applyProtection="1">
      <alignment horizontal="left" wrapText="1"/>
      <protection locked="0"/>
    </xf>
    <xf numFmtId="170" fontId="2" fillId="0" borderId="0" xfId="0" applyNumberFormat="1" applyFont="1" applyAlignment="1" applyProtection="1">
      <alignment horizontal="right"/>
      <protection locked="0"/>
    </xf>
    <xf numFmtId="169" fontId="2" fillId="0" borderId="0" xfId="0" applyNumberFormat="1" applyFont="1" applyAlignment="1">
      <alignment horizontal="right" vertical="top"/>
    </xf>
    <xf numFmtId="169" fontId="4" fillId="0" borderId="0" xfId="0" applyNumberFormat="1" applyFont="1" applyAlignment="1">
      <alignment horizontal="right" vertical="top"/>
    </xf>
    <xf numFmtId="169" fontId="1" fillId="33" borderId="0" xfId="0" applyNumberFormat="1" applyFont="1" applyFill="1" applyAlignment="1">
      <alignment horizontal="right"/>
    </xf>
    <xf numFmtId="169" fontId="2" fillId="0" borderId="0" xfId="0" applyNumberFormat="1" applyFont="1" applyAlignment="1">
      <alignment horizontal="right"/>
    </xf>
    <xf numFmtId="169" fontId="2" fillId="0" borderId="0" xfId="0" applyNumberFormat="1" applyFont="1" applyAlignment="1" applyProtection="1">
      <alignment horizontal="right" vertical="top"/>
      <protection locked="0"/>
    </xf>
    <xf numFmtId="169" fontId="1" fillId="0" borderId="0" xfId="0" applyNumberFormat="1" applyFont="1" applyAlignment="1" applyProtection="1">
      <alignment horizontal="right" vertical="top"/>
      <protection locked="0"/>
    </xf>
    <xf numFmtId="169" fontId="2" fillId="0" borderId="0" xfId="0" applyNumberFormat="1" applyFont="1" applyAlignment="1" applyProtection="1">
      <alignment horizontal="right"/>
      <protection locked="0"/>
    </xf>
    <xf numFmtId="169" fontId="2" fillId="0" borderId="0" xfId="0" applyNumberFormat="1" applyFont="1" applyAlignment="1" applyProtection="1">
      <alignment horizontal="right" wrapText="1"/>
      <protection locked="0"/>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170" fontId="1" fillId="0" borderId="0" xfId="0" applyNumberFormat="1" applyFont="1" applyAlignment="1" applyProtection="1">
      <alignment horizontal="right"/>
      <protection locked="0"/>
    </xf>
    <xf numFmtId="168" fontId="26" fillId="0" borderId="0" xfId="0" applyNumberFormat="1" applyFont="1" applyAlignment="1" applyProtection="1">
      <alignment horizontal="left" wrapText="1"/>
      <protection locked="0"/>
    </xf>
    <xf numFmtId="169" fontId="1" fillId="0" borderId="0" xfId="0" applyNumberFormat="1" applyFont="1" applyAlignment="1" applyProtection="1">
      <alignment horizontal="right" wrapText="1"/>
      <protection locked="0"/>
    </xf>
    <xf numFmtId="169" fontId="1" fillId="0" borderId="0" xfId="0" applyNumberFormat="1" applyFont="1" applyAlignment="1">
      <alignment horizontal="right"/>
    </xf>
    <xf numFmtId="168" fontId="1" fillId="0" borderId="0" xfId="0" applyNumberFormat="1" applyFont="1" applyAlignment="1" applyProtection="1">
      <alignment horizontal="center"/>
      <protection locked="0"/>
    </xf>
    <xf numFmtId="166" fontId="1" fillId="0" borderId="0" xfId="0" applyNumberFormat="1" applyFont="1" applyAlignment="1">
      <alignment horizontal="right" indent="1"/>
    </xf>
    <xf numFmtId="0" fontId="6" fillId="0" borderId="0" xfId="0" applyFont="1"/>
    <xf numFmtId="170" fontId="31" fillId="0" borderId="0" xfId="0" applyNumberFormat="1" applyFont="1" applyAlignment="1" applyProtection="1">
      <alignment horizontal="right" vertical="top"/>
      <protection locked="0"/>
    </xf>
    <xf numFmtId="170" fontId="32" fillId="0" borderId="0" xfId="0" applyNumberFormat="1" applyFont="1" applyAlignment="1" applyProtection="1">
      <alignment horizontal="right" vertical="top"/>
      <protection locked="0"/>
    </xf>
    <xf numFmtId="170" fontId="32" fillId="0" borderId="0" xfId="0" applyNumberFormat="1" applyFont="1" applyAlignment="1" applyProtection="1">
      <alignment horizontal="right"/>
      <protection locked="0"/>
    </xf>
    <xf numFmtId="0" fontId="31" fillId="0" borderId="0" xfId="0" applyFont="1" applyAlignment="1" applyProtection="1">
      <alignment horizontal="right" vertical="top" indent="1"/>
      <protection locked="0"/>
    </xf>
    <xf numFmtId="0" fontId="32" fillId="0" borderId="0" xfId="0" applyFont="1" applyAlignment="1" applyProtection="1">
      <alignment horizontal="right" vertical="top" indent="1"/>
      <protection locked="0"/>
    </xf>
    <xf numFmtId="0" fontId="32"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168" fontId="26" fillId="34" borderId="0" xfId="0" applyNumberFormat="1" applyFont="1" applyFill="1" applyAlignment="1" applyProtection="1">
      <alignment horizontal="right" wrapText="1"/>
      <protection locked="0"/>
    </xf>
    <xf numFmtId="169" fontId="1" fillId="34" borderId="0" xfId="0" applyNumberFormat="1" applyFont="1" applyFill="1" applyAlignment="1" applyProtection="1">
      <alignment horizontal="right" wrapText="1"/>
      <protection locked="0"/>
    </xf>
    <xf numFmtId="168" fontId="1" fillId="34" borderId="0" xfId="0" applyNumberFormat="1" applyFont="1" applyFill="1" applyAlignment="1" applyProtection="1">
      <alignment horizontal="right"/>
      <protection locked="0"/>
    </xf>
    <xf numFmtId="168" fontId="26" fillId="34" borderId="0" xfId="0" applyNumberFormat="1" applyFont="1" applyFill="1" applyAlignment="1" applyProtection="1">
      <alignment horizontal="left"/>
      <protection locked="0"/>
    </xf>
    <xf numFmtId="0" fontId="1" fillId="34"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applyAlignment="1">
      <alignment horizontal="left"/>
    </xf>
    <xf numFmtId="166" fontId="1" fillId="0" borderId="0" xfId="0" applyNumberFormat="1" applyFont="1" applyAlignment="1">
      <alignment horizontal="right"/>
    </xf>
    <xf numFmtId="166" fontId="4" fillId="0" borderId="0" xfId="0" applyNumberFormat="1" applyFont="1" applyAlignment="1">
      <alignment horizontal="right"/>
    </xf>
    <xf numFmtId="167"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166" fontId="1" fillId="33" borderId="11" xfId="0" applyNumberFormat="1" applyFont="1" applyFill="1" applyBorder="1" applyAlignment="1">
      <alignment horizontal="right"/>
    </xf>
    <xf numFmtId="166"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167"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166"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167"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166"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167"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166"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170" fontId="2" fillId="0" borderId="0" xfId="0" applyNumberFormat="1" applyFont="1" applyAlignment="1">
      <alignment horizontal="right"/>
    </xf>
    <xf numFmtId="170" fontId="1" fillId="0" borderId="0" xfId="0" applyNumberFormat="1" applyFont="1" applyAlignment="1">
      <alignment horizontal="right"/>
    </xf>
    <xf numFmtId="170" fontId="1" fillId="33" borderId="11" xfId="0" applyNumberFormat="1" applyFont="1" applyFill="1" applyBorder="1" applyAlignment="1">
      <alignment horizontal="right"/>
    </xf>
    <xf numFmtId="170" fontId="2" fillId="0" borderId="15" xfId="0" applyNumberFormat="1" applyFont="1" applyBorder="1" applyAlignment="1" applyProtection="1">
      <alignment horizontal="right"/>
      <protection locked="0"/>
    </xf>
    <xf numFmtId="170" fontId="2" fillId="0" borderId="19" xfId="0" applyNumberFormat="1" applyFont="1" applyBorder="1" applyAlignment="1" applyProtection="1">
      <alignment horizontal="right"/>
      <protection locked="0"/>
    </xf>
    <xf numFmtId="170" fontId="1" fillId="33" borderId="23" xfId="0" applyNumberFormat="1" applyFont="1" applyFill="1" applyBorder="1" applyAlignment="1" applyProtection="1">
      <alignment horizontal="right"/>
      <protection locked="0"/>
    </xf>
    <xf numFmtId="170"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170" fontId="2" fillId="0" borderId="0" xfId="0" applyNumberFormat="1" applyFont="1" applyAlignment="1" applyProtection="1">
      <alignment horizontal="left" vertical="center" wrapText="1"/>
      <protection locked="0"/>
    </xf>
    <xf numFmtId="168" fontId="25" fillId="0" borderId="0" xfId="0" applyNumberFormat="1" applyFont="1" applyAlignment="1" applyProtection="1">
      <alignment horizontal="left" vertical="center" wrapText="1"/>
      <protection locked="0"/>
    </xf>
    <xf numFmtId="169" fontId="2" fillId="0" borderId="0" xfId="0" applyNumberFormat="1" applyFont="1" applyAlignment="1" applyProtection="1">
      <alignment horizontal="left" vertical="center" wrapText="1"/>
      <protection locked="0"/>
    </xf>
    <xf numFmtId="169" fontId="2" fillId="0" borderId="0" xfId="0" applyNumberFormat="1" applyFont="1" applyAlignment="1">
      <alignment horizontal="left" vertical="center" wrapText="1"/>
    </xf>
    <xf numFmtId="168" fontId="2" fillId="0" borderId="0" xfId="0" applyNumberFormat="1" applyFont="1" applyAlignment="1" applyProtection="1">
      <alignment horizontal="left" vertical="center" wrapText="1"/>
      <protection locked="0"/>
    </xf>
    <xf numFmtId="166" fontId="2" fillId="0" borderId="0" xfId="0" applyNumberFormat="1" applyFont="1" applyAlignment="1">
      <alignment horizontal="left" vertical="center" wrapText="1" indent="1"/>
    </xf>
    <xf numFmtId="170" fontId="2" fillId="0" borderId="0" xfId="0" applyNumberFormat="1" applyFont="1" applyAlignment="1" applyProtection="1">
      <alignment horizontal="left" wrapText="1"/>
      <protection locked="0"/>
    </xf>
    <xf numFmtId="169" fontId="2" fillId="0" borderId="0" xfId="0" applyNumberFormat="1" applyFont="1" applyAlignment="1" applyProtection="1">
      <alignment horizontal="left" wrapText="1"/>
      <protection locked="0"/>
    </xf>
    <xf numFmtId="168" fontId="2" fillId="0" borderId="0" xfId="0" applyNumberFormat="1" applyFont="1" applyAlignment="1" applyProtection="1">
      <alignment horizontal="left" wrapText="1"/>
      <protection locked="0"/>
    </xf>
    <xf numFmtId="166" fontId="2" fillId="0" borderId="0" xfId="0" applyNumberFormat="1" applyFont="1" applyAlignment="1" applyProtection="1">
      <alignment horizontal="left" wrapText="1" indent="1"/>
      <protection locked="0"/>
    </xf>
    <xf numFmtId="0" fontId="2" fillId="0" borderId="15" xfId="0" applyFont="1" applyBorder="1" applyAlignment="1">
      <alignment horizontal="center" vertical="center"/>
    </xf>
    <xf numFmtId="0" fontId="2" fillId="0" borderId="15" xfId="0" quotePrefix="1" applyFont="1" applyBorder="1" applyAlignment="1">
      <alignment horizontal="left" vertical="center"/>
    </xf>
    <xf numFmtId="0" fontId="2" fillId="0" borderId="15" xfId="0" quotePrefix="1" applyFont="1" applyBorder="1" applyAlignment="1">
      <alignment horizontal="left" vertical="center" wrapText="1"/>
    </xf>
    <xf numFmtId="0" fontId="2" fillId="30" borderId="15" xfId="0" applyFont="1" applyFill="1" applyBorder="1" applyAlignment="1">
      <alignment horizontal="center" vertical="center"/>
    </xf>
    <xf numFmtId="170" fontId="31" fillId="0" borderId="15" xfId="0" applyNumberFormat="1" applyFont="1" applyBorder="1" applyAlignment="1" applyProtection="1">
      <alignment horizontal="right" vertical="center"/>
      <protection locked="0"/>
    </xf>
    <xf numFmtId="0" fontId="31" fillId="0" borderId="15"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31" fillId="0" borderId="15" xfId="0" applyFont="1" applyBorder="1" applyAlignment="1" applyProtection="1">
      <alignment horizontal="left" vertical="center" wrapText="1"/>
      <protection locked="0"/>
    </xf>
    <xf numFmtId="0" fontId="1" fillId="0" borderId="15" xfId="0" applyFont="1" applyBorder="1" applyAlignment="1">
      <alignment horizontal="center" vertical="center"/>
    </xf>
    <xf numFmtId="0" fontId="1" fillId="0" borderId="15" xfId="0" quotePrefix="1" applyFont="1" applyBorder="1" applyAlignment="1">
      <alignment horizontal="left" vertical="center"/>
    </xf>
    <xf numFmtId="0" fontId="1" fillId="0" borderId="15" xfId="0" quotePrefix="1" applyFont="1" applyBorder="1" applyAlignment="1">
      <alignment horizontal="left" vertical="center" wrapText="1"/>
    </xf>
    <xf numFmtId="0" fontId="1" fillId="30" borderId="15" xfId="0" applyFont="1" applyFill="1" applyBorder="1" applyAlignment="1">
      <alignment horizontal="center" vertical="center"/>
    </xf>
    <xf numFmtId="0" fontId="1" fillId="0" borderId="15" xfId="0" applyFont="1" applyBorder="1" applyAlignment="1" applyProtection="1">
      <alignment horizontal="center" vertical="center"/>
      <protection locked="0"/>
    </xf>
    <xf numFmtId="170" fontId="32" fillId="0" borderId="15" xfId="0" applyNumberFormat="1" applyFont="1" applyBorder="1" applyAlignment="1" applyProtection="1">
      <alignment horizontal="right" vertical="center"/>
      <protection locked="0"/>
    </xf>
    <xf numFmtId="0" fontId="32" fillId="0" borderId="15" xfId="0" applyFont="1" applyBorder="1" applyAlignment="1" applyProtection="1">
      <alignment horizontal="left" vertical="center" wrapText="1"/>
      <protection locked="0"/>
    </xf>
    <xf numFmtId="0" fontId="2" fillId="0" borderId="15" xfId="0" applyFont="1" applyBorder="1" applyAlignment="1">
      <alignment horizontal="left" vertical="center"/>
    </xf>
    <xf numFmtId="0" fontId="2" fillId="0" borderId="15" xfId="0" applyFont="1" applyBorder="1" applyAlignment="1">
      <alignment horizontal="left" vertical="center" wrapText="1"/>
    </xf>
    <xf numFmtId="3" fontId="2" fillId="30" borderId="15" xfId="0" applyNumberFormat="1" applyFont="1" applyFill="1" applyBorder="1" applyAlignment="1">
      <alignment horizontal="center" vertical="center"/>
    </xf>
    <xf numFmtId="0" fontId="1" fillId="0" borderId="0" xfId="0" applyFont="1" applyAlignment="1">
      <alignment horizontal="right"/>
    </xf>
    <xf numFmtId="0" fontId="1" fillId="0" borderId="15" xfId="0" quotePrefix="1" applyFont="1" applyBorder="1" applyAlignment="1">
      <alignment horizontal="center" vertical="center"/>
    </xf>
    <xf numFmtId="0" fontId="1" fillId="0" borderId="15" xfId="0" applyFont="1" applyBorder="1" applyAlignment="1">
      <alignment horizontal="center"/>
    </xf>
    <xf numFmtId="0" fontId="1" fillId="0" borderId="15" xfId="0" quotePrefix="1" applyFont="1" applyBorder="1" applyAlignment="1">
      <alignment horizontal="left" wrapText="1"/>
    </xf>
    <xf numFmtId="0" fontId="37" fillId="0" borderId="15" xfId="0" applyFont="1" applyBorder="1" applyAlignment="1">
      <alignment horizontal="center" vertical="center"/>
    </xf>
    <xf numFmtId="0" fontId="38" fillId="0" borderId="15" xfId="0" applyFont="1" applyBorder="1" applyAlignment="1">
      <alignment horizontal="center" vertical="center" wrapText="1"/>
    </xf>
    <xf numFmtId="3" fontId="2" fillId="0" borderId="15" xfId="0" applyNumberFormat="1" applyFont="1" applyBorder="1" applyAlignment="1">
      <alignment horizontal="center" vertical="center"/>
    </xf>
    <xf numFmtId="170" fontId="32" fillId="33" borderId="0" xfId="0" applyNumberFormat="1" applyFont="1" applyFill="1" applyAlignment="1" applyProtection="1">
      <alignment horizontal="center"/>
      <protection locked="0"/>
    </xf>
    <xf numFmtId="0" fontId="27" fillId="34" borderId="27" xfId="0" applyFont="1" applyFill="1" applyBorder="1" applyAlignment="1">
      <alignment horizontal="center" vertical="center" wrapText="1"/>
    </xf>
    <xf numFmtId="0" fontId="27" fillId="34" borderId="28" xfId="0" applyFont="1" applyFill="1" applyBorder="1" applyAlignment="1">
      <alignment horizontal="left" vertical="center" wrapText="1"/>
    </xf>
    <xf numFmtId="0" fontId="27" fillId="34" borderId="28" xfId="0" applyFont="1" applyFill="1" applyBorder="1" applyAlignment="1">
      <alignment horizontal="center" vertical="center" wrapText="1"/>
    </xf>
    <xf numFmtId="0" fontId="27" fillId="34" borderId="28" xfId="0" applyFont="1" applyFill="1" applyBorder="1" applyAlignment="1" applyProtection="1">
      <alignment horizontal="center" vertical="center" wrapText="1"/>
      <protection locked="0"/>
    </xf>
    <xf numFmtId="170" fontId="33" fillId="34" borderId="28" xfId="0" applyNumberFormat="1" applyFont="1" applyFill="1" applyBorder="1" applyAlignment="1" applyProtection="1">
      <alignment horizontal="right" vertical="center" wrapText="1"/>
      <protection locked="0"/>
    </xf>
    <xf numFmtId="0" fontId="33" fillId="34" borderId="28" xfId="0" applyFont="1" applyFill="1" applyBorder="1" applyAlignment="1" applyProtection="1">
      <alignment horizontal="center" vertical="center" wrapText="1"/>
      <protection locked="0"/>
    </xf>
    <xf numFmtId="168" fontId="28" fillId="34" borderId="28" xfId="0" applyNumberFormat="1" applyFont="1" applyFill="1" applyBorder="1" applyAlignment="1" applyProtection="1">
      <alignment horizontal="center" vertical="center" wrapText="1"/>
      <protection locked="0"/>
    </xf>
    <xf numFmtId="169" fontId="27" fillId="34" borderId="28" xfId="0" applyNumberFormat="1" applyFont="1" applyFill="1" applyBorder="1" applyAlignment="1" applyProtection="1">
      <alignment horizontal="right" vertical="center" wrapText="1"/>
      <protection locked="0"/>
    </xf>
    <xf numFmtId="169" fontId="30" fillId="34" borderId="28" xfId="0" applyNumberFormat="1" applyFont="1" applyFill="1" applyBorder="1" applyAlignment="1">
      <alignment horizontal="right" vertical="center" wrapText="1"/>
    </xf>
    <xf numFmtId="168" fontId="29" fillId="34" borderId="28" xfId="0" applyNumberFormat="1" applyFont="1" applyFill="1" applyBorder="1" applyAlignment="1" applyProtection="1">
      <alignment horizontal="center" vertical="center" wrapText="1"/>
      <protection locked="0"/>
    </xf>
    <xf numFmtId="166" fontId="30" fillId="34" borderId="28" xfId="0" applyNumberFormat="1" applyFont="1" applyFill="1" applyBorder="1" applyAlignment="1">
      <alignment horizontal="center" vertical="center" wrapText="1"/>
    </xf>
    <xf numFmtId="0" fontId="27" fillId="34" borderId="29" xfId="0" applyFont="1" applyFill="1" applyBorder="1" applyAlignment="1">
      <alignment horizontal="center" vertical="center" wrapText="1"/>
    </xf>
    <xf numFmtId="0" fontId="1" fillId="34" borderId="15" xfId="0" applyFont="1" applyFill="1" applyBorder="1" applyAlignment="1" applyProtection="1">
      <alignment horizontal="right" vertical="center" wrapText="1"/>
      <protection locked="0"/>
    </xf>
    <xf numFmtId="0" fontId="1" fillId="34" borderId="15" xfId="0" applyFont="1" applyFill="1" applyBorder="1" applyAlignment="1">
      <alignment horizontal="right" vertical="center"/>
    </xf>
    <xf numFmtId="0" fontId="1" fillId="34" borderId="15" xfId="0" applyFont="1" applyFill="1" applyBorder="1" applyAlignment="1">
      <alignment horizontal="right" vertical="center" wrapText="1"/>
    </xf>
    <xf numFmtId="0" fontId="1" fillId="34" borderId="15" xfId="0" applyFont="1" applyFill="1" applyBorder="1" applyAlignment="1" applyProtection="1">
      <alignment horizontal="right" vertical="center"/>
      <protection locked="0"/>
    </xf>
    <xf numFmtId="170" fontId="1" fillId="33" borderId="15" xfId="0" applyNumberFormat="1" applyFont="1" applyFill="1" applyBorder="1" applyAlignment="1" applyProtection="1">
      <alignment horizontal="right" vertical="center"/>
      <protection locked="0"/>
    </xf>
    <xf numFmtId="3" fontId="1" fillId="30" borderId="15"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168" fontId="25" fillId="0" borderId="0" xfId="0" applyNumberFormat="1" applyFont="1" applyAlignment="1" applyProtection="1">
      <alignment horizontal="center" vertical="center" wrapText="1"/>
      <protection locked="0"/>
    </xf>
    <xf numFmtId="169" fontId="2" fillId="0" borderId="0" xfId="0" applyNumberFormat="1" applyFont="1" applyAlignment="1" applyProtection="1">
      <alignment horizontal="center" vertical="center" wrapText="1"/>
      <protection locked="0"/>
    </xf>
    <xf numFmtId="169" fontId="2" fillId="0" borderId="0" xfId="0" applyNumberFormat="1" applyFont="1" applyAlignment="1">
      <alignment horizontal="center" vertical="center" wrapText="1"/>
    </xf>
    <xf numFmtId="0" fontId="2" fillId="0" borderId="30" xfId="0" applyFont="1" applyBorder="1" applyAlignment="1">
      <alignment horizontal="left" vertical="center" wrapText="1"/>
    </xf>
    <xf numFmtId="0" fontId="0" fillId="0" borderId="30" xfId="0" applyBorder="1" applyAlignment="1">
      <alignment horizontal="left" vertical="center" wrapText="1"/>
    </xf>
    <xf numFmtId="0" fontId="0" fillId="0" borderId="0" xfId="0" applyAlignment="1">
      <alignment horizontal="left" vertical="center" wrapText="1"/>
    </xf>
    <xf numFmtId="0" fontId="2" fillId="0" borderId="0" xfId="0" applyFont="1" applyAlignment="1" applyProtection="1">
      <alignment horizontal="left" wrapText="1"/>
      <protection locked="0"/>
    </xf>
    <xf numFmtId="0" fontId="0" fillId="0" borderId="0" xfId="0" applyAlignment="1">
      <alignment horizontal="left"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support@3p.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pageSetUpPr fitToPage="1"/>
  </sheetPr>
  <dimension ref="A1:S71"/>
  <sheetViews>
    <sheetView tabSelected="1" workbookViewId="0">
      <pane ySplit="4" topLeftCell="A5" activePane="bottomLeft" state="frozen"/>
      <selection pane="bottomLeft" activeCell="D71" sqref="D71"/>
    </sheetView>
  </sheetViews>
  <sheetFormatPr baseColWidth="10" defaultColWidth="9.1328125" defaultRowHeight="9.75" x14ac:dyDescent="0.25"/>
  <cols>
    <col min="1" max="1" width="21.86328125" style="1" customWidth="1"/>
    <col min="2" max="2" width="11.73046875" style="38" customWidth="1"/>
    <col min="3" max="3" width="3.73046875" style="38" hidden="1" customWidth="1"/>
    <col min="4" max="4" width="33.73046875" style="30" customWidth="1"/>
    <col min="5" max="5" width="4.73046875" style="1" customWidth="1"/>
    <col min="6" max="6" width="4.3984375" style="1" customWidth="1"/>
    <col min="7" max="7" width="23.1328125" style="1" customWidth="1"/>
    <col min="8" max="8" width="4.73046875" style="10" hidden="1" customWidth="1"/>
    <col min="9" max="9" width="13.59765625" style="10" bestFit="1" customWidth="1"/>
    <col min="10" max="10" width="12.73046875" style="47" customWidth="1"/>
    <col min="11" max="11" width="31.3984375" style="31" hidden="1" customWidth="1"/>
    <col min="12" max="12" width="19.73046875" style="46" hidden="1" customWidth="1"/>
    <col min="13" max="13" width="33.265625" style="55" hidden="1" customWidth="1"/>
    <col min="14" max="14" width="24.86328125" style="55" hidden="1" customWidth="1"/>
    <col min="15" max="15" width="6.3984375" style="51" bestFit="1" customWidth="1"/>
    <col min="16" max="16" width="7.3984375" style="42" customWidth="1"/>
    <col min="17" max="17" width="7.46484375" style="17" bestFit="1" customWidth="1"/>
    <col min="18" max="18" width="15.73046875" style="34" customWidth="1"/>
    <col min="19" max="19" width="20.73046875" style="1" hidden="1" customWidth="1"/>
    <col min="20" max="20" width="9.1328125" style="1" customWidth="1"/>
    <col min="21" max="16384" width="9.1328125" style="1"/>
  </cols>
  <sheetData>
    <row r="1" spans="1:19" hidden="1" x14ac:dyDescent="0.25">
      <c r="A1" s="4"/>
      <c r="B1" s="3"/>
      <c r="C1" s="3"/>
      <c r="D1" s="27"/>
      <c r="E1" s="5"/>
      <c r="F1" s="5"/>
      <c r="G1" s="5"/>
      <c r="H1" s="6"/>
      <c r="I1" s="6"/>
      <c r="J1" s="66"/>
      <c r="K1" s="69"/>
      <c r="L1" s="43"/>
      <c r="M1" s="52"/>
      <c r="N1" s="52"/>
      <c r="O1" s="48"/>
      <c r="P1" s="39"/>
      <c r="Q1" s="14"/>
    </row>
    <row r="2" spans="1:19" s="2" customFormat="1" hidden="1" x14ac:dyDescent="0.25">
      <c r="A2" s="4"/>
      <c r="B2" s="3"/>
      <c r="C2" s="3"/>
      <c r="D2" s="28"/>
      <c r="E2" s="4"/>
      <c r="F2" s="4"/>
      <c r="G2" s="4"/>
      <c r="H2" s="7"/>
      <c r="I2" s="7"/>
      <c r="J2" s="67"/>
      <c r="K2" s="70"/>
      <c r="L2" s="44"/>
      <c r="M2" s="53"/>
      <c r="N2" s="53"/>
      <c r="O2" s="49"/>
      <c r="P2" s="40"/>
      <c r="Q2" s="15"/>
      <c r="R2" s="35"/>
    </row>
    <row r="3" spans="1:19" s="33" customFormat="1" ht="30" customHeight="1" x14ac:dyDescent="0.35">
      <c r="A3" s="159" t="s">
        <v>142</v>
      </c>
      <c r="B3" s="160"/>
      <c r="C3" s="160"/>
      <c r="D3" s="160"/>
      <c r="E3" s="161"/>
      <c r="F3" s="161"/>
      <c r="G3" s="161"/>
      <c r="H3" s="162"/>
      <c r="I3" s="162"/>
      <c r="J3" s="163"/>
      <c r="K3" s="164"/>
      <c r="L3" s="165"/>
      <c r="M3" s="166"/>
      <c r="N3" s="166"/>
      <c r="O3" s="167"/>
      <c r="P3" s="168"/>
      <c r="Q3" s="169"/>
      <c r="R3" s="161"/>
      <c r="S3" s="170"/>
    </row>
    <row r="4" spans="1:19" ht="21" customHeight="1" x14ac:dyDescent="0.25">
      <c r="A4" s="11" t="s">
        <v>25</v>
      </c>
      <c r="B4" s="37" t="s">
        <v>19</v>
      </c>
      <c r="C4" s="37"/>
      <c r="D4" s="29" t="s">
        <v>11</v>
      </c>
      <c r="E4" s="11" t="s">
        <v>0</v>
      </c>
      <c r="F4" s="11" t="s">
        <v>20</v>
      </c>
      <c r="G4" s="12" t="s">
        <v>12</v>
      </c>
      <c r="H4" s="13" t="s">
        <v>2</v>
      </c>
      <c r="I4" s="13"/>
      <c r="J4" s="158" t="s">
        <v>32</v>
      </c>
      <c r="K4" s="71" t="s">
        <v>14</v>
      </c>
      <c r="L4" s="76" t="s">
        <v>34</v>
      </c>
      <c r="M4" s="74" t="s">
        <v>36</v>
      </c>
      <c r="N4" s="74" t="s">
        <v>35</v>
      </c>
      <c r="O4" s="50" t="s">
        <v>15</v>
      </c>
      <c r="P4" s="41" t="s">
        <v>16</v>
      </c>
      <c r="Q4" s="16" t="s">
        <v>21</v>
      </c>
      <c r="R4" s="36" t="s">
        <v>31</v>
      </c>
      <c r="S4" s="77" t="s">
        <v>37</v>
      </c>
    </row>
    <row r="5" spans="1:19" s="65" customFormat="1" ht="19.5" x14ac:dyDescent="0.4">
      <c r="A5" s="133"/>
      <c r="B5" s="134"/>
      <c r="C5" s="134"/>
      <c r="D5" s="135"/>
      <c r="E5" s="133"/>
      <c r="F5" s="133"/>
      <c r="G5" s="176" t="s">
        <v>141</v>
      </c>
      <c r="H5" s="139"/>
      <c r="I5" s="139" t="s">
        <v>138</v>
      </c>
      <c r="J5" s="137"/>
      <c r="K5" s="140"/>
      <c r="L5" s="46"/>
      <c r="M5" s="55"/>
      <c r="N5" s="55"/>
      <c r="O5" s="51"/>
      <c r="P5" s="42"/>
      <c r="Q5" s="17"/>
      <c r="R5" s="78"/>
      <c r="S5" s="2"/>
    </row>
    <row r="6" spans="1:19" s="65" customFormat="1" ht="20.65" x14ac:dyDescent="0.4">
      <c r="A6" s="2"/>
      <c r="B6" s="56" t="s">
        <v>38</v>
      </c>
      <c r="C6" s="56" t="s">
        <v>39</v>
      </c>
      <c r="D6" s="57" t="s">
        <v>62</v>
      </c>
      <c r="E6" s="2" t="s">
        <v>39</v>
      </c>
      <c r="F6" s="2"/>
      <c r="G6" s="1"/>
      <c r="H6" s="58"/>
      <c r="I6" s="58"/>
      <c r="J6" s="68"/>
      <c r="K6" s="72"/>
      <c r="L6" s="60"/>
      <c r="M6" s="61"/>
      <c r="N6" s="61"/>
      <c r="O6" s="62"/>
      <c r="P6" s="63"/>
      <c r="Q6" s="64"/>
      <c r="R6" s="78"/>
      <c r="S6" s="2"/>
    </row>
    <row r="7" spans="1:19" ht="19.5" x14ac:dyDescent="0.25">
      <c r="A7" s="133">
        <v>1</v>
      </c>
      <c r="B7" s="134" t="s">
        <v>33</v>
      </c>
      <c r="C7" s="134" t="s">
        <v>39</v>
      </c>
      <c r="D7" s="135" t="s">
        <v>75</v>
      </c>
      <c r="E7" s="133" t="s">
        <v>40</v>
      </c>
      <c r="F7" s="133" t="s">
        <v>41</v>
      </c>
      <c r="G7" s="150">
        <v>179210</v>
      </c>
      <c r="H7" s="133"/>
      <c r="I7" s="157">
        <f>G7/4.5</f>
        <v>39824.444444444445</v>
      </c>
      <c r="J7" s="137"/>
      <c r="K7" s="138"/>
      <c r="L7" s="45"/>
      <c r="M7" s="54"/>
      <c r="N7" s="54"/>
      <c r="O7" s="51">
        <f>ROUND(G7*ROUND(J7,4),2)</f>
        <v>0</v>
      </c>
      <c r="P7" s="42">
        <v>0</v>
      </c>
      <c r="Q7" s="17">
        <f>ROUND(P7*ROUND(O7,4),2)</f>
        <v>0</v>
      </c>
      <c r="R7" s="79"/>
    </row>
    <row r="8" spans="1:19" ht="19.5" x14ac:dyDescent="0.25">
      <c r="A8" s="133">
        <v>2</v>
      </c>
      <c r="B8" s="134" t="s">
        <v>42</v>
      </c>
      <c r="C8" s="134" t="s">
        <v>39</v>
      </c>
      <c r="D8" s="135" t="s">
        <v>76</v>
      </c>
      <c r="E8" s="133" t="s">
        <v>40</v>
      </c>
      <c r="F8" s="133" t="s">
        <v>41</v>
      </c>
      <c r="G8" s="150">
        <v>205071</v>
      </c>
      <c r="H8" s="139"/>
      <c r="I8" s="157">
        <f t="shared" ref="I8:I50" si="0">G8/4.5</f>
        <v>45571.333333333336</v>
      </c>
      <c r="J8" s="137"/>
      <c r="K8" s="140"/>
      <c r="O8" s="51">
        <f>ROUND(G8*ROUND(J8,4),2)</f>
        <v>0</v>
      </c>
      <c r="P8" s="42">
        <v>0</v>
      </c>
      <c r="Q8" s="17">
        <f>ROUND(P8*ROUND(O8,4),2)</f>
        <v>0</v>
      </c>
      <c r="R8" s="79"/>
    </row>
    <row r="9" spans="1:19" ht="19.5" x14ac:dyDescent="0.25">
      <c r="A9" s="133">
        <v>3</v>
      </c>
      <c r="B9" s="134" t="s">
        <v>77</v>
      </c>
      <c r="C9" s="134" t="s">
        <v>39</v>
      </c>
      <c r="D9" s="135" t="s">
        <v>79</v>
      </c>
      <c r="E9" s="133" t="s">
        <v>40</v>
      </c>
      <c r="F9" s="133" t="s">
        <v>41</v>
      </c>
      <c r="G9" s="136">
        <v>5191</v>
      </c>
      <c r="H9" s="133"/>
      <c r="I9" s="157">
        <f t="shared" si="0"/>
        <v>1153.5555555555557</v>
      </c>
      <c r="J9" s="137"/>
      <c r="K9" s="138"/>
      <c r="L9" s="45"/>
      <c r="M9" s="54"/>
      <c r="N9" s="54"/>
      <c r="O9" s="51">
        <f>ROUND(G9*ROUND(J9,4),2)</f>
        <v>0</v>
      </c>
      <c r="P9" s="42">
        <v>0</v>
      </c>
      <c r="Q9" s="17">
        <f>ROUND(P9*ROUND(O9,4),2)</f>
        <v>0</v>
      </c>
      <c r="R9" s="79"/>
    </row>
    <row r="10" spans="1:19" ht="19.5" x14ac:dyDescent="0.25">
      <c r="A10" s="133">
        <v>4</v>
      </c>
      <c r="B10" s="134" t="s">
        <v>78</v>
      </c>
      <c r="C10" s="134" t="s">
        <v>39</v>
      </c>
      <c r="D10" s="135" t="s">
        <v>80</v>
      </c>
      <c r="E10" s="133" t="s">
        <v>40</v>
      </c>
      <c r="F10" s="133" t="s">
        <v>41</v>
      </c>
      <c r="G10" s="150">
        <v>10398</v>
      </c>
      <c r="H10" s="139"/>
      <c r="I10" s="157">
        <f t="shared" si="0"/>
        <v>2310.6666666666665</v>
      </c>
      <c r="J10" s="137"/>
      <c r="K10" s="140"/>
      <c r="O10" s="51">
        <f>ROUND(G10*ROUND(J10,4),2)</f>
        <v>0</v>
      </c>
      <c r="P10" s="42">
        <v>0</v>
      </c>
      <c r="Q10" s="17">
        <f>ROUND(P10*ROUND(O10,4),2)</f>
        <v>0</v>
      </c>
      <c r="R10" s="79"/>
    </row>
    <row r="11" spans="1:19" s="65" customFormat="1" ht="19.5" x14ac:dyDescent="0.4">
      <c r="A11" s="141"/>
      <c r="B11" s="142" t="s">
        <v>43</v>
      </c>
      <c r="C11" s="142" t="s">
        <v>39</v>
      </c>
      <c r="D11" s="143" t="s">
        <v>63</v>
      </c>
      <c r="E11" s="141" t="s">
        <v>39</v>
      </c>
      <c r="F11" s="141"/>
      <c r="G11" s="144"/>
      <c r="H11" s="145"/>
      <c r="I11" s="157">
        <f t="shared" si="0"/>
        <v>0</v>
      </c>
      <c r="J11" s="146"/>
      <c r="K11" s="147"/>
      <c r="L11" s="60"/>
      <c r="M11" s="61"/>
      <c r="N11" s="61"/>
      <c r="O11" s="62"/>
      <c r="P11" s="63"/>
      <c r="Q11" s="64"/>
      <c r="R11" s="78"/>
      <c r="S11" s="2"/>
    </row>
    <row r="12" spans="1:19" ht="19.5" x14ac:dyDescent="0.25">
      <c r="A12" s="133">
        <v>5</v>
      </c>
      <c r="B12" s="134" t="s">
        <v>44</v>
      </c>
      <c r="C12" s="134" t="s">
        <v>39</v>
      </c>
      <c r="D12" s="135" t="s">
        <v>81</v>
      </c>
      <c r="E12" s="133" t="s">
        <v>40</v>
      </c>
      <c r="F12" s="133" t="s">
        <v>41</v>
      </c>
      <c r="G12" s="150">
        <v>259895</v>
      </c>
      <c r="H12" s="139"/>
      <c r="I12" s="157">
        <f t="shared" si="0"/>
        <v>57754.444444444445</v>
      </c>
      <c r="J12" s="137"/>
      <c r="K12" s="140"/>
      <c r="O12" s="51">
        <f>ROUND(G12*ROUND(J12,4),2)</f>
        <v>0</v>
      </c>
      <c r="P12" s="42">
        <v>0</v>
      </c>
      <c r="Q12" s="17">
        <f>ROUND(P12*ROUND(O12,4),2)</f>
        <v>0</v>
      </c>
      <c r="R12" s="79"/>
    </row>
    <row r="13" spans="1:19" ht="19.5" x14ac:dyDescent="0.25">
      <c r="A13" s="133">
        <v>6</v>
      </c>
      <c r="B13" s="134" t="s">
        <v>45</v>
      </c>
      <c r="C13" s="134" t="s">
        <v>39</v>
      </c>
      <c r="D13" s="135" t="s">
        <v>82</v>
      </c>
      <c r="E13" s="133" t="s">
        <v>40</v>
      </c>
      <c r="F13" s="133" t="s">
        <v>41</v>
      </c>
      <c r="G13" s="150">
        <v>442682</v>
      </c>
      <c r="H13" s="139"/>
      <c r="I13" s="157">
        <f t="shared" si="0"/>
        <v>98373.777777777781</v>
      </c>
      <c r="J13" s="137"/>
      <c r="K13" s="140"/>
      <c r="O13" s="51">
        <f>ROUND(G13*ROUND(J13,4),2)</f>
        <v>0</v>
      </c>
      <c r="P13" s="42">
        <v>0</v>
      </c>
      <c r="Q13" s="17">
        <f>ROUND(P13*ROUND(O13,4),2)</f>
        <v>0</v>
      </c>
      <c r="R13" s="79"/>
    </row>
    <row r="14" spans="1:19" s="65" customFormat="1" ht="19.5" x14ac:dyDescent="0.4">
      <c r="A14" s="133">
        <v>7</v>
      </c>
      <c r="B14" s="134" t="s">
        <v>85</v>
      </c>
      <c r="C14" s="134" t="s">
        <v>39</v>
      </c>
      <c r="D14" s="135" t="s">
        <v>83</v>
      </c>
      <c r="E14" s="133" t="s">
        <v>40</v>
      </c>
      <c r="F14" s="133" t="s">
        <v>41</v>
      </c>
      <c r="G14" s="150">
        <v>6061</v>
      </c>
      <c r="H14" s="139"/>
      <c r="I14" s="157">
        <f t="shared" si="0"/>
        <v>1346.8888888888889</v>
      </c>
      <c r="J14" s="137"/>
      <c r="K14" s="140"/>
      <c r="L14" s="46"/>
      <c r="M14" s="55"/>
      <c r="N14" s="55"/>
      <c r="O14" s="51">
        <f>ROUND(G14*ROUND(J14,4),2)</f>
        <v>0</v>
      </c>
      <c r="P14" s="42">
        <v>0</v>
      </c>
      <c r="Q14" s="17">
        <f>ROUND(P14*ROUND(O14,4),2)</f>
        <v>0</v>
      </c>
      <c r="R14" s="78"/>
      <c r="S14" s="2"/>
    </row>
    <row r="15" spans="1:19" ht="19.5" x14ac:dyDescent="0.25">
      <c r="A15" s="133">
        <v>8</v>
      </c>
      <c r="B15" s="134" t="s">
        <v>86</v>
      </c>
      <c r="C15" s="134" t="s">
        <v>39</v>
      </c>
      <c r="D15" s="135" t="s">
        <v>84</v>
      </c>
      <c r="E15" s="133" t="s">
        <v>40</v>
      </c>
      <c r="F15" s="133" t="s">
        <v>41</v>
      </c>
      <c r="G15" s="150">
        <v>23789</v>
      </c>
      <c r="H15" s="139"/>
      <c r="I15" s="157">
        <f t="shared" si="0"/>
        <v>5286.4444444444443</v>
      </c>
      <c r="J15" s="137"/>
      <c r="K15" s="140"/>
      <c r="O15" s="51">
        <f>ROUND(G15*ROUND(J15,4),2)</f>
        <v>0</v>
      </c>
      <c r="P15" s="42">
        <v>0</v>
      </c>
      <c r="Q15" s="17">
        <f>ROUND(P15*ROUND(O15,4),2)</f>
        <v>0</v>
      </c>
      <c r="R15" s="79"/>
    </row>
    <row r="16" spans="1:19" x14ac:dyDescent="0.25">
      <c r="A16" s="141"/>
      <c r="B16" s="142" t="s">
        <v>46</v>
      </c>
      <c r="C16" s="142" t="s">
        <v>39</v>
      </c>
      <c r="D16" s="143" t="s">
        <v>64</v>
      </c>
      <c r="E16" s="141" t="s">
        <v>39</v>
      </c>
      <c r="F16" s="141"/>
      <c r="G16" s="144"/>
      <c r="H16" s="145"/>
      <c r="I16" s="157"/>
      <c r="J16" s="146"/>
      <c r="K16" s="147"/>
      <c r="L16" s="60"/>
      <c r="M16" s="61"/>
      <c r="N16" s="61"/>
      <c r="O16" s="62"/>
      <c r="P16" s="63"/>
      <c r="Q16" s="64"/>
      <c r="R16" s="79"/>
    </row>
    <row r="17" spans="1:19" s="65" customFormat="1" ht="19.5" x14ac:dyDescent="0.4">
      <c r="A17" s="133">
        <v>9</v>
      </c>
      <c r="B17" s="134" t="s">
        <v>47</v>
      </c>
      <c r="C17" s="134" t="s">
        <v>39</v>
      </c>
      <c r="D17" s="135" t="s">
        <v>87</v>
      </c>
      <c r="E17" s="133" t="s">
        <v>40</v>
      </c>
      <c r="F17" s="133" t="s">
        <v>41</v>
      </c>
      <c r="G17" s="150">
        <v>119080</v>
      </c>
      <c r="H17" s="139"/>
      <c r="I17" s="157">
        <f t="shared" si="0"/>
        <v>26462.222222222223</v>
      </c>
      <c r="J17" s="137"/>
      <c r="K17" s="140"/>
      <c r="L17" s="46"/>
      <c r="M17" s="55"/>
      <c r="N17" s="55"/>
      <c r="O17" s="51">
        <f>ROUND(G17*ROUND(J17,4),2)</f>
        <v>0</v>
      </c>
      <c r="P17" s="42">
        <v>0</v>
      </c>
      <c r="Q17" s="17">
        <f>ROUND(P17*ROUND(O17,4),2)</f>
        <v>0</v>
      </c>
      <c r="R17" s="78"/>
      <c r="S17" s="2"/>
    </row>
    <row r="18" spans="1:19" ht="19.5" x14ac:dyDescent="0.25">
      <c r="A18" s="133">
        <v>10</v>
      </c>
      <c r="B18" s="134" t="s">
        <v>48</v>
      </c>
      <c r="C18" s="134" t="s">
        <v>39</v>
      </c>
      <c r="D18" s="135" t="s">
        <v>88</v>
      </c>
      <c r="E18" s="133" t="s">
        <v>40</v>
      </c>
      <c r="F18" s="133" t="s">
        <v>41</v>
      </c>
      <c r="G18" s="150">
        <v>172763</v>
      </c>
      <c r="H18" s="139"/>
      <c r="I18" s="157">
        <f t="shared" si="0"/>
        <v>38391.777777777781</v>
      </c>
      <c r="J18" s="137"/>
      <c r="K18" s="140"/>
      <c r="O18" s="51">
        <f>ROUND(G18*ROUND(J18,4),2)</f>
        <v>0</v>
      </c>
      <c r="P18" s="42">
        <v>0</v>
      </c>
      <c r="Q18" s="17">
        <f>ROUND(P18*ROUND(O18,4),2)</f>
        <v>0</v>
      </c>
      <c r="R18" s="79"/>
    </row>
    <row r="19" spans="1:19" ht="19.5" x14ac:dyDescent="0.25">
      <c r="A19" s="133">
        <v>11</v>
      </c>
      <c r="B19" s="134" t="s">
        <v>91</v>
      </c>
      <c r="C19" s="134" t="s">
        <v>39</v>
      </c>
      <c r="D19" s="135" t="s">
        <v>89</v>
      </c>
      <c r="E19" s="133" t="s">
        <v>40</v>
      </c>
      <c r="F19" s="133" t="s">
        <v>41</v>
      </c>
      <c r="G19" s="150">
        <v>2669</v>
      </c>
      <c r="H19" s="139"/>
      <c r="I19" s="157">
        <f t="shared" si="0"/>
        <v>593.11111111111109</v>
      </c>
      <c r="J19" s="137"/>
      <c r="K19" s="140"/>
      <c r="O19" s="51">
        <f>ROUND(G19*ROUND(J19,4),2)</f>
        <v>0</v>
      </c>
      <c r="P19" s="42">
        <v>0</v>
      </c>
      <c r="Q19" s="17">
        <f>ROUND(P19*ROUND(O19,4),2)</f>
        <v>0</v>
      </c>
      <c r="R19" s="79"/>
    </row>
    <row r="20" spans="1:19" s="65" customFormat="1" ht="19.5" x14ac:dyDescent="0.4">
      <c r="A20" s="133">
        <v>12</v>
      </c>
      <c r="B20" s="134" t="s">
        <v>92</v>
      </c>
      <c r="C20" s="134" t="s">
        <v>39</v>
      </c>
      <c r="D20" s="135" t="s">
        <v>90</v>
      </c>
      <c r="E20" s="133" t="s">
        <v>40</v>
      </c>
      <c r="F20" s="133" t="s">
        <v>41</v>
      </c>
      <c r="G20" s="150">
        <v>7698</v>
      </c>
      <c r="H20" s="139"/>
      <c r="I20" s="157">
        <f t="shared" si="0"/>
        <v>1710.6666666666667</v>
      </c>
      <c r="J20" s="137"/>
      <c r="K20" s="140"/>
      <c r="L20" s="46"/>
      <c r="M20" s="55"/>
      <c r="N20" s="55"/>
      <c r="O20" s="51">
        <f>ROUND(G20*ROUND(J20,4),2)</f>
        <v>0</v>
      </c>
      <c r="P20" s="42">
        <v>0</v>
      </c>
      <c r="Q20" s="17">
        <f>ROUND(P20*ROUND(O20,4),2)</f>
        <v>0</v>
      </c>
      <c r="R20" s="78"/>
      <c r="S20" s="2"/>
    </row>
    <row r="21" spans="1:19" ht="15" customHeight="1" x14ac:dyDescent="0.25">
      <c r="A21" s="141"/>
      <c r="B21" s="142" t="s">
        <v>49</v>
      </c>
      <c r="C21" s="142" t="s">
        <v>39</v>
      </c>
      <c r="D21" s="143" t="s">
        <v>69</v>
      </c>
      <c r="E21" s="141" t="s">
        <v>39</v>
      </c>
      <c r="F21" s="141"/>
      <c r="G21" s="144"/>
      <c r="H21" s="145"/>
      <c r="I21" s="157"/>
      <c r="J21" s="146"/>
      <c r="K21" s="147"/>
      <c r="L21" s="60"/>
      <c r="M21" s="61"/>
      <c r="N21" s="61"/>
      <c r="O21" s="62"/>
      <c r="P21" s="63"/>
      <c r="Q21" s="64"/>
      <c r="R21" s="79"/>
    </row>
    <row r="22" spans="1:19" ht="13.5" customHeight="1" x14ac:dyDescent="0.25">
      <c r="A22" s="133">
        <v>13</v>
      </c>
      <c r="B22" s="134" t="s">
        <v>50</v>
      </c>
      <c r="C22" s="134" t="s">
        <v>39</v>
      </c>
      <c r="D22" s="135" t="s">
        <v>93</v>
      </c>
      <c r="E22" s="133" t="s">
        <v>40</v>
      </c>
      <c r="F22" s="133" t="s">
        <v>41</v>
      </c>
      <c r="G22" s="150">
        <v>4925</v>
      </c>
      <c r="H22" s="139"/>
      <c r="I22" s="157">
        <f t="shared" si="0"/>
        <v>1094.4444444444443</v>
      </c>
      <c r="J22" s="137"/>
      <c r="K22" s="140"/>
      <c r="O22" s="51">
        <f>ROUND(G22*ROUND(J22,4),2)</f>
        <v>0</v>
      </c>
      <c r="P22" s="42">
        <v>0</v>
      </c>
      <c r="Q22" s="17">
        <f>ROUND(P22*ROUND(O22,4),2)</f>
        <v>0</v>
      </c>
      <c r="R22" s="79"/>
    </row>
    <row r="23" spans="1:19" s="65" customFormat="1" ht="13.15" x14ac:dyDescent="0.4">
      <c r="A23" s="133">
        <v>14</v>
      </c>
      <c r="B23" s="134" t="s">
        <v>51</v>
      </c>
      <c r="C23" s="134" t="s">
        <v>39</v>
      </c>
      <c r="D23" s="135" t="s">
        <v>94</v>
      </c>
      <c r="E23" s="133" t="s">
        <v>40</v>
      </c>
      <c r="F23" s="133" t="s">
        <v>41</v>
      </c>
      <c r="G23" s="150">
        <v>9960</v>
      </c>
      <c r="H23" s="139"/>
      <c r="I23" s="157">
        <f t="shared" si="0"/>
        <v>2213.3333333333335</v>
      </c>
      <c r="J23" s="137"/>
      <c r="K23" s="140"/>
      <c r="L23" s="46"/>
      <c r="M23" s="55"/>
      <c r="N23" s="55"/>
      <c r="O23" s="51">
        <f>ROUND(G23*ROUND(J23,4),2)</f>
        <v>0</v>
      </c>
      <c r="P23" s="42">
        <v>0</v>
      </c>
      <c r="Q23" s="17">
        <f>ROUND(P23*ROUND(O23,4),2)</f>
        <v>0</v>
      </c>
      <c r="R23" s="78"/>
      <c r="S23" s="2"/>
    </row>
    <row r="24" spans="1:19" x14ac:dyDescent="0.25">
      <c r="A24" s="133">
        <v>15</v>
      </c>
      <c r="B24" s="134" t="s">
        <v>97</v>
      </c>
      <c r="C24" s="134" t="s">
        <v>39</v>
      </c>
      <c r="D24" s="135" t="s">
        <v>95</v>
      </c>
      <c r="E24" s="133" t="s">
        <v>40</v>
      </c>
      <c r="F24" s="133" t="s">
        <v>41</v>
      </c>
      <c r="G24" s="136">
        <v>110</v>
      </c>
      <c r="H24" s="139"/>
      <c r="I24" s="157">
        <f t="shared" si="0"/>
        <v>24.444444444444443</v>
      </c>
      <c r="J24" s="137"/>
      <c r="K24" s="140"/>
      <c r="O24" s="51">
        <f>ROUND(G24*ROUND(J24,4),2)</f>
        <v>0</v>
      </c>
      <c r="P24" s="42">
        <v>0</v>
      </c>
      <c r="Q24" s="17">
        <f>ROUND(P24*ROUND(O24,4),2)</f>
        <v>0</v>
      </c>
      <c r="R24" s="79"/>
    </row>
    <row r="25" spans="1:19" s="65" customFormat="1" ht="13.15" x14ac:dyDescent="0.4">
      <c r="A25" s="133">
        <v>16</v>
      </c>
      <c r="B25" s="134" t="s">
        <v>98</v>
      </c>
      <c r="C25" s="134" t="s">
        <v>39</v>
      </c>
      <c r="D25" s="135" t="s">
        <v>96</v>
      </c>
      <c r="E25" s="133" t="s">
        <v>40</v>
      </c>
      <c r="F25" s="133" t="s">
        <v>41</v>
      </c>
      <c r="G25" s="150">
        <v>1979</v>
      </c>
      <c r="H25" s="139"/>
      <c r="I25" s="157">
        <f t="shared" si="0"/>
        <v>439.77777777777777</v>
      </c>
      <c r="J25" s="137"/>
      <c r="K25" s="140"/>
      <c r="L25" s="46"/>
      <c r="M25" s="55"/>
      <c r="N25" s="55"/>
      <c r="O25" s="51">
        <f>ROUND(G25*ROUND(J25,4),2)</f>
        <v>0</v>
      </c>
      <c r="P25" s="42">
        <v>0</v>
      </c>
      <c r="Q25" s="17">
        <f>ROUND(P25*ROUND(O25,4),2)</f>
        <v>0</v>
      </c>
      <c r="R25" s="78"/>
      <c r="S25" s="2"/>
    </row>
    <row r="26" spans="1:19" x14ac:dyDescent="0.25">
      <c r="A26" s="141"/>
      <c r="B26" s="142" t="s">
        <v>52</v>
      </c>
      <c r="C26" s="142" t="s">
        <v>39</v>
      </c>
      <c r="D26" s="143" t="s">
        <v>70</v>
      </c>
      <c r="E26" s="141" t="s">
        <v>39</v>
      </c>
      <c r="F26" s="141"/>
      <c r="G26" s="144"/>
      <c r="H26" s="145"/>
      <c r="I26" s="157"/>
      <c r="J26" s="146"/>
      <c r="K26" s="147"/>
      <c r="L26" s="60"/>
      <c r="M26" s="61"/>
      <c r="N26" s="61"/>
      <c r="O26" s="62"/>
      <c r="P26" s="63"/>
      <c r="Q26" s="64"/>
      <c r="R26" s="79"/>
    </row>
    <row r="27" spans="1:19" x14ac:dyDescent="0.25">
      <c r="A27" s="133">
        <v>17</v>
      </c>
      <c r="B27" s="134" t="s">
        <v>53</v>
      </c>
      <c r="C27" s="134" t="s">
        <v>39</v>
      </c>
      <c r="D27" s="135" t="s">
        <v>99</v>
      </c>
      <c r="E27" s="133" t="s">
        <v>40</v>
      </c>
      <c r="F27" s="133" t="s">
        <v>41</v>
      </c>
      <c r="G27" s="150">
        <v>16459</v>
      </c>
      <c r="H27" s="139"/>
      <c r="I27" s="157">
        <f t="shared" si="0"/>
        <v>3657.5555555555557</v>
      </c>
      <c r="J27" s="137"/>
      <c r="K27" s="140"/>
      <c r="O27" s="51">
        <f>ROUND(G27*ROUND(J27,4),2)</f>
        <v>0</v>
      </c>
      <c r="P27" s="42">
        <v>0</v>
      </c>
      <c r="Q27" s="17">
        <f>ROUND(P27*ROUND(O27,4),2)</f>
        <v>0</v>
      </c>
      <c r="R27" s="79"/>
    </row>
    <row r="28" spans="1:19" x14ac:dyDescent="0.25">
      <c r="A28" s="133">
        <v>18</v>
      </c>
      <c r="B28" s="134" t="s">
        <v>54</v>
      </c>
      <c r="C28" s="134" t="s">
        <v>39</v>
      </c>
      <c r="D28" s="135" t="s">
        <v>100</v>
      </c>
      <c r="E28" s="133" t="s">
        <v>40</v>
      </c>
      <c r="F28" s="133" t="s">
        <v>41</v>
      </c>
      <c r="G28" s="150">
        <v>33903</v>
      </c>
      <c r="H28" s="139"/>
      <c r="I28" s="157">
        <f t="shared" si="0"/>
        <v>7534</v>
      </c>
      <c r="J28" s="137"/>
      <c r="K28" s="140"/>
      <c r="O28" s="51">
        <f>ROUND(G28*ROUND(J28,4),2)</f>
        <v>0</v>
      </c>
      <c r="P28" s="42">
        <v>0</v>
      </c>
      <c r="Q28" s="17">
        <f>ROUND(P28*ROUND(O28,4),2)</f>
        <v>0</v>
      </c>
      <c r="R28" s="78"/>
    </row>
    <row r="29" spans="1:19" x14ac:dyDescent="0.25">
      <c r="A29" s="133">
        <v>19</v>
      </c>
      <c r="B29" s="134" t="s">
        <v>65</v>
      </c>
      <c r="C29" s="134" t="s">
        <v>39</v>
      </c>
      <c r="D29" s="135" t="s">
        <v>118</v>
      </c>
      <c r="E29" s="133" t="s">
        <v>40</v>
      </c>
      <c r="F29" s="133" t="s">
        <v>41</v>
      </c>
      <c r="G29" s="136">
        <v>750</v>
      </c>
      <c r="H29" s="139"/>
      <c r="I29" s="157">
        <f t="shared" si="0"/>
        <v>166.66666666666666</v>
      </c>
      <c r="J29" s="137"/>
      <c r="K29" s="140"/>
      <c r="O29" s="51">
        <f>ROUND(G29*ROUND(J29,4),2)</f>
        <v>0</v>
      </c>
      <c r="P29" s="42">
        <v>0</v>
      </c>
      <c r="Q29" s="17">
        <f>ROUND(P29*ROUND(O29,4),2)</f>
        <v>0</v>
      </c>
      <c r="R29" s="79"/>
    </row>
    <row r="30" spans="1:19" x14ac:dyDescent="0.25">
      <c r="A30" s="133">
        <v>20</v>
      </c>
      <c r="B30" s="134" t="s">
        <v>66</v>
      </c>
      <c r="C30" s="134" t="s">
        <v>39</v>
      </c>
      <c r="D30" s="135" t="s">
        <v>102</v>
      </c>
      <c r="E30" s="133" t="s">
        <v>40</v>
      </c>
      <c r="F30" s="133" t="s">
        <v>41</v>
      </c>
      <c r="G30" s="150">
        <v>3124</v>
      </c>
      <c r="H30" s="139"/>
      <c r="I30" s="157">
        <f t="shared" si="0"/>
        <v>694.22222222222217</v>
      </c>
      <c r="J30" s="137"/>
      <c r="K30" s="140"/>
      <c r="O30" s="51">
        <f>ROUND(G30*ROUND(J30,4),2)</f>
        <v>0</v>
      </c>
      <c r="P30" s="42">
        <v>0</v>
      </c>
      <c r="Q30" s="17">
        <f>ROUND(P30*ROUND(O30,4),2)</f>
        <v>0</v>
      </c>
      <c r="R30" s="78"/>
    </row>
    <row r="31" spans="1:19" x14ac:dyDescent="0.25">
      <c r="A31" s="141"/>
      <c r="B31" s="142" t="s">
        <v>55</v>
      </c>
      <c r="C31" s="142" t="s">
        <v>39</v>
      </c>
      <c r="D31" s="143" t="s">
        <v>71</v>
      </c>
      <c r="E31" s="141" t="s">
        <v>39</v>
      </c>
      <c r="F31" s="141"/>
      <c r="G31" s="144"/>
      <c r="H31" s="145"/>
      <c r="I31" s="157"/>
      <c r="J31" s="146"/>
      <c r="K31" s="147"/>
      <c r="L31" s="60"/>
      <c r="M31" s="61"/>
      <c r="N31" s="61"/>
      <c r="O31" s="62"/>
      <c r="P31" s="63"/>
      <c r="Q31" s="64"/>
      <c r="R31" s="79"/>
    </row>
    <row r="32" spans="1:19" x14ac:dyDescent="0.25">
      <c r="A32" s="133">
        <v>21</v>
      </c>
      <c r="B32" s="134" t="s">
        <v>56</v>
      </c>
      <c r="C32" s="134" t="s">
        <v>39</v>
      </c>
      <c r="D32" s="135" t="s">
        <v>117</v>
      </c>
      <c r="E32" s="133" t="s">
        <v>40</v>
      </c>
      <c r="F32" s="133" t="s">
        <v>41</v>
      </c>
      <c r="G32" s="150">
        <v>14783</v>
      </c>
      <c r="H32" s="139"/>
      <c r="I32" s="157">
        <f t="shared" si="0"/>
        <v>3285.1111111111113</v>
      </c>
      <c r="J32" s="137"/>
      <c r="K32" s="140"/>
      <c r="O32" s="51">
        <f>ROUND(G32*ROUND(J32,4),2)</f>
        <v>0</v>
      </c>
      <c r="P32" s="42">
        <v>0</v>
      </c>
      <c r="Q32" s="17">
        <f>ROUND(P32*ROUND(O32,4),2)</f>
        <v>0</v>
      </c>
      <c r="R32" s="79"/>
    </row>
    <row r="33" spans="1:19" x14ac:dyDescent="0.25">
      <c r="A33" s="133">
        <v>22</v>
      </c>
      <c r="B33" s="134" t="s">
        <v>57</v>
      </c>
      <c r="C33" s="134" t="s">
        <v>39</v>
      </c>
      <c r="D33" s="135" t="s">
        <v>94</v>
      </c>
      <c r="E33" s="133" t="s">
        <v>40</v>
      </c>
      <c r="F33" s="133" t="s">
        <v>41</v>
      </c>
      <c r="G33" s="150">
        <v>25422</v>
      </c>
      <c r="H33" s="139"/>
      <c r="I33" s="157">
        <f t="shared" si="0"/>
        <v>5649.333333333333</v>
      </c>
      <c r="J33" s="137"/>
      <c r="K33" s="140"/>
      <c r="O33" s="51">
        <f>ROUND(G33*ROUND(J33,4),2)</f>
        <v>0</v>
      </c>
      <c r="P33" s="42">
        <v>0</v>
      </c>
      <c r="Q33" s="17">
        <f>ROUND(P33*ROUND(O33,4),2)</f>
        <v>0</v>
      </c>
      <c r="R33" s="78"/>
    </row>
    <row r="34" spans="1:19" x14ac:dyDescent="0.25">
      <c r="A34" s="133">
        <v>23</v>
      </c>
      <c r="B34" s="134" t="s">
        <v>67</v>
      </c>
      <c r="C34" s="134" t="s">
        <v>39</v>
      </c>
      <c r="D34" s="135" t="s">
        <v>119</v>
      </c>
      <c r="E34" s="133" t="s">
        <v>40</v>
      </c>
      <c r="F34" s="133" t="s">
        <v>41</v>
      </c>
      <c r="G34" s="136">
        <v>688</v>
      </c>
      <c r="H34" s="139"/>
      <c r="I34" s="157">
        <f t="shared" si="0"/>
        <v>152.88888888888889</v>
      </c>
      <c r="J34" s="137"/>
      <c r="K34" s="140"/>
      <c r="O34" s="51">
        <f>ROUND(G34*ROUND(J34,4),2)</f>
        <v>0</v>
      </c>
      <c r="P34" s="42">
        <v>0</v>
      </c>
      <c r="Q34" s="17">
        <f>ROUND(P34*ROUND(O34,4),2)</f>
        <v>0</v>
      </c>
      <c r="R34" s="79"/>
    </row>
    <row r="35" spans="1:19" x14ac:dyDescent="0.25">
      <c r="A35" s="133">
        <v>24</v>
      </c>
      <c r="B35" s="134" t="s">
        <v>68</v>
      </c>
      <c r="C35" s="134" t="s">
        <v>39</v>
      </c>
      <c r="D35" s="135" t="s">
        <v>96</v>
      </c>
      <c r="E35" s="133" t="s">
        <v>40</v>
      </c>
      <c r="F35" s="133" t="s">
        <v>41</v>
      </c>
      <c r="G35" s="150">
        <v>2269</v>
      </c>
      <c r="H35" s="139"/>
      <c r="I35" s="157">
        <f t="shared" si="0"/>
        <v>504.22222222222223</v>
      </c>
      <c r="J35" s="137"/>
      <c r="K35" s="140"/>
      <c r="O35" s="51">
        <f>ROUND(G35*ROUND(J35,4),2)</f>
        <v>0</v>
      </c>
      <c r="P35" s="42">
        <v>0</v>
      </c>
      <c r="Q35" s="17">
        <f>ROUND(P35*ROUND(O35,4),2)</f>
        <v>0</v>
      </c>
      <c r="R35" s="78"/>
    </row>
    <row r="36" spans="1:19" x14ac:dyDescent="0.25">
      <c r="A36" s="141"/>
      <c r="B36" s="142" t="s">
        <v>58</v>
      </c>
      <c r="C36" s="142" t="s">
        <v>39</v>
      </c>
      <c r="D36" s="143" t="s">
        <v>72</v>
      </c>
      <c r="E36" s="141" t="s">
        <v>39</v>
      </c>
      <c r="F36" s="141"/>
      <c r="G36" s="144"/>
      <c r="H36" s="145"/>
      <c r="I36" s="157"/>
      <c r="J36" s="146"/>
      <c r="K36" s="147"/>
      <c r="L36" s="60"/>
      <c r="M36" s="61"/>
      <c r="N36" s="61"/>
      <c r="O36" s="62"/>
      <c r="P36" s="63"/>
      <c r="Q36" s="64"/>
      <c r="R36" s="79"/>
    </row>
    <row r="37" spans="1:19" x14ac:dyDescent="0.25">
      <c r="A37" s="133">
        <v>25</v>
      </c>
      <c r="B37" s="134" t="s">
        <v>105</v>
      </c>
      <c r="C37" s="134" t="s">
        <v>39</v>
      </c>
      <c r="D37" s="135" t="s">
        <v>99</v>
      </c>
      <c r="E37" s="133" t="s">
        <v>40</v>
      </c>
      <c r="F37" s="133" t="s">
        <v>41</v>
      </c>
      <c r="G37" s="150">
        <v>31311</v>
      </c>
      <c r="H37" s="139"/>
      <c r="I37" s="157">
        <f t="shared" si="0"/>
        <v>6958</v>
      </c>
      <c r="J37" s="137"/>
      <c r="K37" s="140"/>
      <c r="O37" s="51">
        <f>ROUND(G37*ROUND(J37,4),2)</f>
        <v>0</v>
      </c>
      <c r="P37" s="42">
        <v>0</v>
      </c>
      <c r="Q37" s="17">
        <f t="shared" ref="Q37:Q38" si="1">ROUND(P37*ROUND(O37,4),2)</f>
        <v>0</v>
      </c>
      <c r="R37" s="79"/>
    </row>
    <row r="38" spans="1:19" x14ac:dyDescent="0.25">
      <c r="A38" s="133">
        <v>26</v>
      </c>
      <c r="B38" s="134" t="s">
        <v>106</v>
      </c>
      <c r="C38" s="134" t="s">
        <v>39</v>
      </c>
      <c r="D38" s="135" t="s">
        <v>100</v>
      </c>
      <c r="E38" s="133" t="s">
        <v>40</v>
      </c>
      <c r="F38" s="133" t="s">
        <v>41</v>
      </c>
      <c r="G38" s="150">
        <v>130446</v>
      </c>
      <c r="H38" s="139"/>
      <c r="I38" s="157">
        <f t="shared" si="0"/>
        <v>28988</v>
      </c>
      <c r="J38" s="137"/>
      <c r="K38" s="140"/>
      <c r="O38" s="51">
        <f>ROUND(G38*ROUND(J38,4),2)</f>
        <v>0</v>
      </c>
      <c r="P38" s="42">
        <v>0</v>
      </c>
      <c r="Q38" s="17">
        <f t="shared" si="1"/>
        <v>0</v>
      </c>
      <c r="R38" s="78"/>
    </row>
    <row r="39" spans="1:19" x14ac:dyDescent="0.25">
      <c r="A39" s="133">
        <v>27</v>
      </c>
      <c r="B39" s="134" t="s">
        <v>107</v>
      </c>
      <c r="C39" s="134" t="s">
        <v>39</v>
      </c>
      <c r="D39" s="135" t="s">
        <v>101</v>
      </c>
      <c r="E39" s="133" t="s">
        <v>40</v>
      </c>
      <c r="F39" s="133" t="s">
        <v>41</v>
      </c>
      <c r="G39" s="136">
        <v>839</v>
      </c>
      <c r="H39" s="139"/>
      <c r="I39" s="157">
        <f t="shared" si="0"/>
        <v>186.44444444444446</v>
      </c>
      <c r="J39" s="137"/>
      <c r="K39" s="140"/>
      <c r="O39" s="51">
        <f>ROUND(G39*ROUND(J39,4),2)</f>
        <v>0</v>
      </c>
      <c r="P39" s="42">
        <v>0</v>
      </c>
      <c r="Q39" s="17">
        <f t="shared" ref="Q39:Q40" si="2">ROUND(P39*ROUND(O39,4),2)</f>
        <v>0</v>
      </c>
      <c r="R39" s="79"/>
    </row>
    <row r="40" spans="1:19" x14ac:dyDescent="0.25">
      <c r="A40" s="133">
        <v>28</v>
      </c>
      <c r="B40" s="134" t="s">
        <v>108</v>
      </c>
      <c r="C40" s="134" t="s">
        <v>39</v>
      </c>
      <c r="D40" s="135" t="s">
        <v>102</v>
      </c>
      <c r="E40" s="133" t="s">
        <v>40</v>
      </c>
      <c r="F40" s="133" t="s">
        <v>41</v>
      </c>
      <c r="G40" s="136">
        <v>2759</v>
      </c>
      <c r="H40" s="139"/>
      <c r="I40" s="157">
        <f t="shared" si="0"/>
        <v>613.11111111111109</v>
      </c>
      <c r="J40" s="137"/>
      <c r="K40" s="140"/>
      <c r="O40" s="51">
        <f>ROUND(G40*ROUND(J40,4),2)</f>
        <v>0</v>
      </c>
      <c r="P40" s="42">
        <v>0</v>
      </c>
      <c r="Q40" s="17">
        <f t="shared" si="2"/>
        <v>0</v>
      </c>
      <c r="R40" s="78"/>
    </row>
    <row r="41" spans="1:19" x14ac:dyDescent="0.25">
      <c r="A41" s="141"/>
      <c r="B41" s="142" t="s">
        <v>103</v>
      </c>
      <c r="C41" s="142" t="s">
        <v>39</v>
      </c>
      <c r="D41" s="143" t="s">
        <v>73</v>
      </c>
      <c r="E41" s="141" t="s">
        <v>39</v>
      </c>
      <c r="F41" s="141"/>
      <c r="G41" s="144"/>
      <c r="H41" s="145"/>
      <c r="I41" s="157"/>
      <c r="J41" s="146"/>
      <c r="K41" s="147"/>
      <c r="L41" s="60"/>
      <c r="M41" s="61"/>
      <c r="N41" s="61"/>
      <c r="O41" s="62"/>
      <c r="P41" s="63"/>
      <c r="Q41" s="64"/>
      <c r="R41" s="79"/>
    </row>
    <row r="42" spans="1:19" x14ac:dyDescent="0.25">
      <c r="A42" s="133">
        <v>29</v>
      </c>
      <c r="B42" s="134" t="s">
        <v>109</v>
      </c>
      <c r="C42" s="134" t="s">
        <v>39</v>
      </c>
      <c r="D42" s="135" t="s">
        <v>117</v>
      </c>
      <c r="E42" s="133" t="s">
        <v>40</v>
      </c>
      <c r="F42" s="133" t="s">
        <v>41</v>
      </c>
      <c r="G42" s="150">
        <v>89264</v>
      </c>
      <c r="H42" s="139"/>
      <c r="I42" s="157">
        <f t="shared" si="0"/>
        <v>19836.444444444445</v>
      </c>
      <c r="J42" s="137"/>
      <c r="K42" s="140"/>
      <c r="O42" s="51">
        <f>ROUND(G42*ROUND(J42,4),2)</f>
        <v>0</v>
      </c>
      <c r="P42" s="42">
        <v>0</v>
      </c>
      <c r="Q42" s="17">
        <f t="shared" ref="Q42:Q43" si="3">ROUND(P42*ROUND(O42,4),2)</f>
        <v>0</v>
      </c>
      <c r="R42" s="79"/>
    </row>
    <row r="43" spans="1:19" x14ac:dyDescent="0.25">
      <c r="A43" s="133">
        <v>30</v>
      </c>
      <c r="B43" s="134" t="s">
        <v>110</v>
      </c>
      <c r="C43" s="134" t="s">
        <v>39</v>
      </c>
      <c r="D43" s="135" t="s">
        <v>100</v>
      </c>
      <c r="E43" s="133" t="s">
        <v>40</v>
      </c>
      <c r="F43" s="133" t="s">
        <v>41</v>
      </c>
      <c r="G43" s="150">
        <v>76669</v>
      </c>
      <c r="H43" s="139"/>
      <c r="I43" s="157">
        <f t="shared" si="0"/>
        <v>17037.555555555555</v>
      </c>
      <c r="J43" s="137"/>
      <c r="K43" s="140"/>
      <c r="O43" s="51">
        <f>ROUND(G43*ROUND(J43,4),2)</f>
        <v>0</v>
      </c>
      <c r="P43" s="42">
        <v>0</v>
      </c>
      <c r="Q43" s="17">
        <f t="shared" si="3"/>
        <v>0</v>
      </c>
      <c r="R43" s="79"/>
    </row>
    <row r="44" spans="1:19" x14ac:dyDescent="0.25">
      <c r="A44" s="133">
        <v>31</v>
      </c>
      <c r="B44" s="134" t="s">
        <v>111</v>
      </c>
      <c r="C44" s="134" t="s">
        <v>39</v>
      </c>
      <c r="D44" s="135" t="s">
        <v>118</v>
      </c>
      <c r="E44" s="133" t="s">
        <v>40</v>
      </c>
      <c r="F44" s="133" t="s">
        <v>41</v>
      </c>
      <c r="G44" s="136">
        <v>2672</v>
      </c>
      <c r="H44" s="139"/>
      <c r="I44" s="157">
        <f t="shared" si="0"/>
        <v>593.77777777777783</v>
      </c>
      <c r="J44" s="137"/>
      <c r="K44" s="140"/>
      <c r="O44" s="51">
        <f>ROUND(G44*ROUND(J44,4),2)</f>
        <v>0</v>
      </c>
      <c r="P44" s="42">
        <v>0</v>
      </c>
      <c r="Q44" s="17">
        <f t="shared" ref="Q44:Q45" si="4">ROUND(P44*ROUND(O44,4),2)</f>
        <v>0</v>
      </c>
      <c r="R44" s="79"/>
    </row>
    <row r="45" spans="1:19" x14ac:dyDescent="0.25">
      <c r="A45" s="133">
        <v>32</v>
      </c>
      <c r="B45" s="134" t="s">
        <v>112</v>
      </c>
      <c r="C45" s="134" t="s">
        <v>39</v>
      </c>
      <c r="D45" s="135" t="s">
        <v>96</v>
      </c>
      <c r="E45" s="133" t="s">
        <v>40</v>
      </c>
      <c r="F45" s="133" t="s">
        <v>41</v>
      </c>
      <c r="G45" s="150">
        <v>1504</v>
      </c>
      <c r="H45" s="139"/>
      <c r="I45" s="157">
        <f t="shared" si="0"/>
        <v>334.22222222222223</v>
      </c>
      <c r="J45" s="137"/>
      <c r="K45" s="140"/>
      <c r="O45" s="51">
        <f>ROUND(G45*ROUND(J45,4),2)</f>
        <v>0</v>
      </c>
      <c r="P45" s="42">
        <v>0</v>
      </c>
      <c r="Q45" s="17">
        <f t="shared" si="4"/>
        <v>0</v>
      </c>
      <c r="R45" s="79"/>
    </row>
    <row r="46" spans="1:19" ht="15" customHeight="1" x14ac:dyDescent="0.25">
      <c r="A46" s="141"/>
      <c r="B46" s="142" t="s">
        <v>104</v>
      </c>
      <c r="C46" s="142" t="s">
        <v>39</v>
      </c>
      <c r="D46" s="143" t="s">
        <v>74</v>
      </c>
      <c r="E46" s="141" t="s">
        <v>39</v>
      </c>
      <c r="F46" s="141"/>
      <c r="G46" s="144"/>
      <c r="H46" s="145"/>
      <c r="I46" s="157"/>
      <c r="J46" s="146"/>
      <c r="K46" s="147"/>
      <c r="L46" s="60"/>
      <c r="M46" s="61"/>
      <c r="N46" s="61"/>
      <c r="O46" s="62"/>
      <c r="P46" s="63"/>
      <c r="Q46" s="64"/>
      <c r="R46" s="151"/>
    </row>
    <row r="47" spans="1:19" ht="10.5" customHeight="1" x14ac:dyDescent="0.25">
      <c r="A47" s="133">
        <v>33</v>
      </c>
      <c r="B47" s="134" t="s">
        <v>113</v>
      </c>
      <c r="C47" s="134" t="s">
        <v>39</v>
      </c>
      <c r="D47" s="135" t="s">
        <v>117</v>
      </c>
      <c r="E47" s="133" t="s">
        <v>40</v>
      </c>
      <c r="F47" s="133" t="s">
        <v>41</v>
      </c>
      <c r="G47" s="150">
        <v>275509</v>
      </c>
      <c r="H47" s="139"/>
      <c r="I47" s="157">
        <f t="shared" si="0"/>
        <v>61224.222222222219</v>
      </c>
      <c r="J47" s="137"/>
      <c r="K47" s="140"/>
      <c r="O47" s="51">
        <f>ROUND(G47*ROUND(J47,4),2)</f>
        <v>0</v>
      </c>
      <c r="P47" s="42">
        <v>0</v>
      </c>
      <c r="Q47" s="17">
        <f t="shared" ref="Q47:Q48" si="5">ROUND(P47*ROUND(O47,4),2)</f>
        <v>0</v>
      </c>
      <c r="R47" s="121"/>
      <c r="S47" s="121"/>
    </row>
    <row r="48" spans="1:19" x14ac:dyDescent="0.25">
      <c r="A48" s="133">
        <v>34</v>
      </c>
      <c r="B48" s="134" t="s">
        <v>114</v>
      </c>
      <c r="C48" s="134" t="s">
        <v>39</v>
      </c>
      <c r="D48" s="135" t="s">
        <v>100</v>
      </c>
      <c r="E48" s="133" t="s">
        <v>40</v>
      </c>
      <c r="F48" s="133" t="s">
        <v>41</v>
      </c>
      <c r="G48" s="150">
        <v>235289</v>
      </c>
      <c r="H48" s="139"/>
      <c r="I48" s="157">
        <f t="shared" si="0"/>
        <v>52286.444444444445</v>
      </c>
      <c r="J48" s="137"/>
      <c r="K48" s="140"/>
      <c r="O48" s="51">
        <f>ROUND(G48*ROUND(J48,4),2)</f>
        <v>0</v>
      </c>
      <c r="P48" s="42">
        <v>0</v>
      </c>
      <c r="Q48" s="17">
        <f t="shared" si="5"/>
        <v>0</v>
      </c>
      <c r="R48" s="121"/>
      <c r="S48" s="121"/>
    </row>
    <row r="49" spans="1:19" ht="10.5" customHeight="1" x14ac:dyDescent="0.25">
      <c r="A49" s="133">
        <v>35</v>
      </c>
      <c r="B49" s="134" t="s">
        <v>115</v>
      </c>
      <c r="C49" s="134" t="s">
        <v>39</v>
      </c>
      <c r="D49" s="135" t="s">
        <v>118</v>
      </c>
      <c r="E49" s="133" t="s">
        <v>40</v>
      </c>
      <c r="F49" s="133" t="s">
        <v>41</v>
      </c>
      <c r="G49" s="150">
        <v>5870</v>
      </c>
      <c r="H49" s="139"/>
      <c r="I49" s="157">
        <f t="shared" si="0"/>
        <v>1304.4444444444443</v>
      </c>
      <c r="J49" s="137"/>
      <c r="K49" s="140"/>
      <c r="O49" s="51">
        <f>ROUND(G49*ROUND(J49,4),2)</f>
        <v>0</v>
      </c>
      <c r="P49" s="42">
        <v>0</v>
      </c>
      <c r="Q49" s="17">
        <f t="shared" ref="Q49:Q50" si="6">ROUND(P49*ROUND(O49,4),2)</f>
        <v>0</v>
      </c>
      <c r="R49" s="121"/>
      <c r="S49" s="121"/>
    </row>
    <row r="50" spans="1:19" x14ac:dyDescent="0.25">
      <c r="A50" s="133">
        <v>36</v>
      </c>
      <c r="B50" s="134" t="s">
        <v>116</v>
      </c>
      <c r="C50" s="134" t="s">
        <v>39</v>
      </c>
      <c r="D50" s="135" t="s">
        <v>102</v>
      </c>
      <c r="E50" s="133" t="s">
        <v>40</v>
      </c>
      <c r="F50" s="133" t="s">
        <v>41</v>
      </c>
      <c r="G50" s="150">
        <v>3212</v>
      </c>
      <c r="H50" s="139"/>
      <c r="I50" s="157">
        <f t="shared" si="0"/>
        <v>713.77777777777783</v>
      </c>
      <c r="J50" s="137"/>
      <c r="K50" s="140"/>
      <c r="O50" s="51">
        <f>ROUND(G50*ROUND(J50,4),2)</f>
        <v>0</v>
      </c>
      <c r="P50" s="42">
        <v>0</v>
      </c>
      <c r="Q50" s="17">
        <f t="shared" si="6"/>
        <v>0</v>
      </c>
      <c r="R50" s="121"/>
      <c r="S50" s="121"/>
    </row>
    <row r="51" spans="1:19" x14ac:dyDescent="0.25">
      <c r="A51" s="133"/>
      <c r="B51" s="148"/>
      <c r="C51" s="148"/>
      <c r="D51" s="149"/>
      <c r="E51" s="133"/>
      <c r="F51" s="133"/>
      <c r="G51" s="136"/>
      <c r="H51" s="139"/>
      <c r="I51" s="139"/>
      <c r="J51" s="137"/>
      <c r="K51" s="140"/>
      <c r="R51" s="121"/>
      <c r="S51" s="121"/>
    </row>
    <row r="52" spans="1:19" x14ac:dyDescent="0.25">
      <c r="A52" s="171" t="s">
        <v>59</v>
      </c>
      <c r="B52" s="172"/>
      <c r="C52" s="172"/>
      <c r="D52" s="173"/>
      <c r="E52" s="172"/>
      <c r="F52" s="172"/>
      <c r="G52" s="172"/>
      <c r="H52" s="174"/>
      <c r="I52" s="174"/>
      <c r="J52" s="175"/>
      <c r="K52" s="171"/>
      <c r="L52" s="73"/>
      <c r="M52" s="74"/>
      <c r="N52" s="74"/>
      <c r="O52" s="50">
        <f>SUM(O7:O48)</f>
        <v>0</v>
      </c>
      <c r="P52" s="75"/>
      <c r="Q52" s="16"/>
      <c r="R52" s="121"/>
      <c r="S52" s="121"/>
    </row>
    <row r="53" spans="1:19" ht="10.5" customHeight="1" x14ac:dyDescent="0.25">
      <c r="A53" s="181" t="s">
        <v>60</v>
      </c>
      <c r="B53" s="182"/>
      <c r="C53" s="182"/>
      <c r="D53" s="182"/>
      <c r="E53" s="182"/>
      <c r="F53" s="182"/>
      <c r="G53" s="182"/>
      <c r="H53" s="182"/>
      <c r="I53" s="182"/>
      <c r="J53" s="182"/>
      <c r="K53" s="177"/>
      <c r="L53" s="178"/>
      <c r="M53" s="179"/>
      <c r="N53" s="179"/>
      <c r="O53" s="180"/>
      <c r="P53" s="127"/>
      <c r="Q53" s="128"/>
      <c r="R53" s="31"/>
      <c r="S53" s="31"/>
    </row>
    <row r="54" spans="1:19" x14ac:dyDescent="0.25">
      <c r="A54" s="183"/>
      <c r="B54" s="183"/>
      <c r="C54" s="183"/>
      <c r="D54" s="183"/>
      <c r="E54" s="183"/>
      <c r="F54" s="183"/>
      <c r="G54" s="183"/>
      <c r="H54" s="183"/>
      <c r="I54" s="183"/>
      <c r="J54" s="183"/>
      <c r="K54" s="177"/>
      <c r="L54" s="178"/>
      <c r="M54" s="179"/>
      <c r="N54" s="179"/>
      <c r="O54" s="180"/>
      <c r="P54" s="127"/>
      <c r="Q54" s="128"/>
      <c r="R54" s="31"/>
      <c r="S54" s="31"/>
    </row>
    <row r="55" spans="1:19" x14ac:dyDescent="0.25">
      <c r="A55" s="121"/>
      <c r="B55" s="121"/>
      <c r="C55" s="121"/>
      <c r="D55" s="121"/>
      <c r="E55" s="121"/>
      <c r="F55" s="121"/>
      <c r="G55" s="121"/>
      <c r="H55" s="122"/>
      <c r="I55" s="122"/>
      <c r="J55" s="123"/>
      <c r="K55" s="122"/>
      <c r="L55" s="124"/>
      <c r="M55" s="125"/>
      <c r="N55" s="125"/>
      <c r="O55" s="126"/>
      <c r="P55" s="127"/>
      <c r="Q55" s="128"/>
      <c r="R55" s="31"/>
      <c r="S55" s="31"/>
    </row>
    <row r="56" spans="1:19" x14ac:dyDescent="0.25">
      <c r="A56" s="121"/>
      <c r="B56" s="121"/>
      <c r="C56" s="121"/>
      <c r="D56" s="121"/>
      <c r="E56" s="121"/>
      <c r="F56" s="121"/>
      <c r="G56" s="121"/>
      <c r="H56" s="122"/>
      <c r="I56" s="122"/>
      <c r="J56" s="123"/>
      <c r="K56" s="122"/>
      <c r="L56" s="124"/>
      <c r="M56" s="125"/>
      <c r="N56" s="125"/>
      <c r="O56" s="126"/>
      <c r="P56" s="127"/>
      <c r="Q56" s="128"/>
      <c r="R56" s="31"/>
      <c r="S56" s="31"/>
    </row>
    <row r="57" spans="1:19" x14ac:dyDescent="0.25">
      <c r="A57" s="184" t="s">
        <v>61</v>
      </c>
      <c r="B57" s="185"/>
      <c r="C57" s="185"/>
      <c r="D57" s="185"/>
      <c r="E57" s="185"/>
      <c r="F57" s="185"/>
      <c r="G57" s="185"/>
      <c r="H57" s="31"/>
      <c r="I57" s="31"/>
      <c r="J57" s="129"/>
      <c r="M57" s="130"/>
      <c r="N57" s="130"/>
      <c r="O57" s="130"/>
      <c r="P57" s="131"/>
      <c r="Q57" s="132"/>
      <c r="R57" s="31"/>
      <c r="S57" s="31"/>
    </row>
    <row r="58" spans="1:19" x14ac:dyDescent="0.25">
      <c r="A58" s="185"/>
      <c r="B58" s="185"/>
      <c r="C58" s="185"/>
      <c r="D58" s="185"/>
      <c r="E58" s="185"/>
      <c r="F58" s="185"/>
      <c r="G58" s="185"/>
      <c r="H58" s="31"/>
      <c r="I58" s="31"/>
      <c r="J58" s="129"/>
      <c r="M58" s="130"/>
      <c r="N58" s="130"/>
      <c r="O58" s="130"/>
      <c r="P58" s="131"/>
      <c r="Q58" s="132"/>
      <c r="R58" s="31"/>
      <c r="S58" s="31"/>
    </row>
    <row r="59" spans="1:19" x14ac:dyDescent="0.25">
      <c r="A59" s="185"/>
      <c r="B59" s="185"/>
      <c r="C59" s="185"/>
      <c r="D59" s="185"/>
      <c r="E59" s="185"/>
      <c r="F59" s="185"/>
      <c r="G59" s="185"/>
      <c r="H59" s="31"/>
      <c r="I59" s="31"/>
      <c r="J59" s="129"/>
      <c r="M59" s="130"/>
      <c r="N59" s="130"/>
      <c r="O59" s="130"/>
      <c r="P59" s="131"/>
      <c r="Q59" s="132"/>
      <c r="R59" s="31"/>
      <c r="S59" s="31"/>
    </row>
    <row r="60" spans="1:19" x14ac:dyDescent="0.25">
      <c r="A60" s="185"/>
      <c r="B60" s="185"/>
      <c r="C60" s="185"/>
      <c r="D60" s="185"/>
      <c r="E60" s="185"/>
      <c r="F60" s="185"/>
      <c r="G60" s="185"/>
      <c r="H60" s="31"/>
      <c r="I60" s="31"/>
      <c r="J60" s="129"/>
      <c r="M60" s="130"/>
      <c r="N60" s="130"/>
      <c r="O60" s="130"/>
      <c r="P60" s="131"/>
      <c r="Q60" s="132"/>
      <c r="R60" s="31"/>
      <c r="S60" s="31"/>
    </row>
    <row r="61" spans="1:19" x14ac:dyDescent="0.25">
      <c r="A61" s="185"/>
      <c r="B61" s="185"/>
      <c r="C61" s="185"/>
      <c r="D61" s="185"/>
      <c r="E61" s="185"/>
      <c r="F61" s="185"/>
      <c r="G61" s="185"/>
      <c r="H61" s="31"/>
      <c r="I61" s="31"/>
      <c r="J61" s="129"/>
      <c r="M61" s="130"/>
      <c r="N61" s="130"/>
      <c r="O61" s="130"/>
      <c r="P61" s="131"/>
      <c r="Q61" s="132"/>
      <c r="R61" s="31"/>
      <c r="S61" s="31"/>
    </row>
    <row r="62" spans="1:19" x14ac:dyDescent="0.25">
      <c r="A62" s="185"/>
      <c r="B62" s="185"/>
      <c r="C62" s="185"/>
      <c r="D62" s="185"/>
      <c r="E62" s="185"/>
      <c r="F62" s="185"/>
      <c r="G62" s="185"/>
      <c r="H62" s="31"/>
      <c r="I62" s="31"/>
      <c r="J62" s="129"/>
      <c r="M62" s="130"/>
      <c r="N62" s="130"/>
      <c r="O62" s="130"/>
      <c r="P62" s="131"/>
      <c r="Q62" s="132"/>
      <c r="R62" s="31"/>
      <c r="S62" s="31"/>
    </row>
    <row r="63" spans="1:19" x14ac:dyDescent="0.25">
      <c r="A63" s="185"/>
      <c r="B63" s="185"/>
      <c r="C63" s="185"/>
      <c r="D63" s="185"/>
      <c r="E63" s="185"/>
      <c r="F63" s="185"/>
      <c r="G63" s="185"/>
      <c r="H63" s="31"/>
      <c r="I63" s="31"/>
      <c r="J63" s="129"/>
      <c r="M63" s="130"/>
      <c r="N63" s="130"/>
      <c r="O63" s="130"/>
      <c r="P63" s="131"/>
      <c r="Q63" s="132"/>
      <c r="R63" s="31"/>
      <c r="S63" s="31"/>
    </row>
    <row r="64" spans="1:19" x14ac:dyDescent="0.25">
      <c r="A64" s="185"/>
      <c r="B64" s="185"/>
      <c r="C64" s="185"/>
      <c r="D64" s="185"/>
      <c r="E64" s="185"/>
      <c r="F64" s="185"/>
      <c r="G64" s="185"/>
      <c r="H64" s="31"/>
      <c r="I64" s="31"/>
      <c r="J64" s="129"/>
      <c r="M64" s="130"/>
      <c r="N64" s="130"/>
      <c r="O64" s="130"/>
      <c r="P64" s="131"/>
      <c r="Q64" s="132"/>
      <c r="R64" s="31"/>
      <c r="S64" s="31"/>
    </row>
    <row r="65" spans="1:19" x14ac:dyDescent="0.25">
      <c r="A65" s="185"/>
      <c r="B65" s="185"/>
      <c r="C65" s="185"/>
      <c r="D65" s="185"/>
      <c r="E65" s="185"/>
      <c r="F65" s="185"/>
      <c r="G65" s="185"/>
      <c r="H65" s="31"/>
      <c r="I65" s="31"/>
      <c r="J65" s="129"/>
      <c r="M65" s="130"/>
      <c r="N65" s="130"/>
      <c r="O65" s="130"/>
      <c r="P65" s="131"/>
      <c r="Q65" s="132"/>
      <c r="R65" s="31"/>
      <c r="S65" s="31"/>
    </row>
    <row r="66" spans="1:19" x14ac:dyDescent="0.25">
      <c r="A66" s="31"/>
      <c r="B66" s="31"/>
      <c r="C66" s="31"/>
      <c r="D66" s="31"/>
      <c r="E66" s="31"/>
      <c r="F66" s="31"/>
      <c r="G66" s="31"/>
      <c r="H66" s="31"/>
      <c r="I66" s="31"/>
      <c r="J66" s="129"/>
      <c r="M66" s="130"/>
      <c r="N66" s="130"/>
      <c r="O66" s="130"/>
      <c r="P66" s="131"/>
      <c r="Q66" s="132"/>
      <c r="R66" s="31"/>
      <c r="S66" s="31"/>
    </row>
    <row r="67" spans="1:19" x14ac:dyDescent="0.25">
      <c r="A67" s="31"/>
      <c r="B67" s="31"/>
      <c r="C67" s="31"/>
      <c r="D67" s="31"/>
      <c r="E67" s="31"/>
      <c r="F67" s="31"/>
      <c r="G67" s="31"/>
      <c r="H67" s="31"/>
      <c r="I67" s="31"/>
      <c r="J67" s="129"/>
      <c r="M67" s="130"/>
      <c r="N67" s="130"/>
      <c r="O67" s="130"/>
      <c r="P67" s="131"/>
      <c r="Q67" s="132"/>
      <c r="R67" s="31"/>
      <c r="S67" s="31"/>
    </row>
    <row r="68" spans="1:19" x14ac:dyDescent="0.25">
      <c r="A68" s="31"/>
      <c r="B68" s="31"/>
      <c r="C68" s="31"/>
      <c r="D68" s="31"/>
      <c r="E68" s="31"/>
      <c r="F68" s="31"/>
      <c r="G68" s="31"/>
      <c r="H68" s="31"/>
      <c r="I68" s="31"/>
      <c r="J68" s="129"/>
      <c r="M68" s="130"/>
      <c r="N68" s="130"/>
      <c r="O68" s="130"/>
      <c r="P68" s="131"/>
      <c r="Q68" s="132"/>
    </row>
    <row r="69" spans="1:19" x14ac:dyDescent="0.25">
      <c r="A69" s="31"/>
      <c r="B69" s="31"/>
      <c r="C69" s="31"/>
      <c r="D69" s="31"/>
      <c r="E69" s="31"/>
      <c r="F69" s="31"/>
      <c r="G69" s="31"/>
      <c r="H69" s="31"/>
      <c r="I69" s="31"/>
      <c r="J69" s="129"/>
      <c r="M69" s="130"/>
      <c r="N69" s="130"/>
      <c r="O69" s="130"/>
      <c r="P69" s="131"/>
      <c r="Q69" s="132"/>
    </row>
    <row r="70" spans="1:19" x14ac:dyDescent="0.25">
      <c r="A70" s="31"/>
      <c r="B70" s="31"/>
      <c r="C70" s="31"/>
      <c r="D70" s="31"/>
      <c r="E70" s="31"/>
      <c r="F70" s="31"/>
      <c r="G70" s="31"/>
      <c r="H70" s="31"/>
      <c r="I70" s="31"/>
      <c r="J70" s="129"/>
      <c r="M70" s="130"/>
      <c r="N70" s="130"/>
      <c r="O70" s="130"/>
      <c r="P70" s="131"/>
      <c r="Q70" s="132"/>
    </row>
    <row r="71" spans="1:19" x14ac:dyDescent="0.25">
      <c r="A71" s="31"/>
      <c r="B71" s="31"/>
      <c r="C71" s="31"/>
      <c r="D71" s="31"/>
      <c r="E71" s="31"/>
      <c r="F71" s="31"/>
      <c r="G71" s="31"/>
      <c r="H71" s="31"/>
      <c r="I71" s="31"/>
      <c r="J71" s="129"/>
      <c r="M71" s="130"/>
      <c r="N71" s="130"/>
      <c r="O71" s="130"/>
      <c r="P71" s="131"/>
      <c r="Q71" s="132"/>
    </row>
  </sheetData>
  <sheetProtection formatCells="0" formatColumns="0" formatRows="0"/>
  <mergeCells count="4">
    <mergeCell ref="A3:S3"/>
    <mergeCell ref="A52:K52"/>
    <mergeCell ref="A53:J54"/>
    <mergeCell ref="A57:G65"/>
  </mergeCells>
  <phoneticPr fontId="36" type="noConversion"/>
  <printOptions gridLines="1"/>
  <pageMargins left="0.43307086614173229" right="0.43307086614173229" top="0.55118110236220474" bottom="0.43307086614173229" header="0.15748031496062992" footer="0.15748031496062992"/>
  <pageSetup paperSize="9" scale="59" orientation="portrait" r:id="rId1"/>
  <headerFooter differentFirst="1" alignWithMargins="0">
    <oddHeader>&amp;COFFRE - DQE
  “MAPA pour la location et la maintenance de photocopieurs multifonctions”</oddHeader>
    <oddFooter>&amp;R&amp;P/&amp;N</oddFooter>
    <firstFooter>&amp;CRéférence DCE : DCE/2025/04&amp;R&amp;P/&amp;N</firstFooter>
  </headerFooter>
  <ignoredErrors>
    <ignoredError sqref="A1:H2 A26:C26 E31:F33 E6:F8 A6:C8 R26:CV27 E11:F13 A11:C11 R51:CV10022 B12:C13 A16:C16 E21:F23 A21:C21 B22:C23 A31:C31 B27:C28 E26:F28 B32:C33 R43:CV43 R47:CV48 R11:CV23 B17:C18 E16:F18 J16:Q18 R46:CU46 J1:CV4 A51:H52 J51:Q52 J31:Q33 J6:CV8 J11:Q13 J21:Q23 J26:Q28 J73:Q10026 A73:H10026 H26:H28 H21:H23 H11:H13 H6:H8 H31:H33 H16:H18 A4:H4 B3:H3 A55:H56 A53 J55:Q72 K53:Q53 K54:Q54 A66:H72 A57 H57 H58:H6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4B9E2-4723-4D6E-AA36-5481350F8C32}">
  <dimension ref="A1"/>
  <sheetViews>
    <sheetView workbookViewId="0"/>
  </sheetViews>
  <sheetFormatPr baseColWidth="10" defaultRowHeight="12.7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9E3B6-3729-4B50-BF8E-B157E0A1111F}">
  <sheetPr>
    <pageSetUpPr fitToPage="1"/>
  </sheetPr>
  <dimension ref="C3:J12"/>
  <sheetViews>
    <sheetView workbookViewId="0">
      <selection activeCell="C3" sqref="C3:J12"/>
    </sheetView>
  </sheetViews>
  <sheetFormatPr baseColWidth="10" defaultRowHeight="12.75" x14ac:dyDescent="0.35"/>
  <cols>
    <col min="5" max="5" width="33.3984375" customWidth="1"/>
    <col min="6" max="6" width="23" customWidth="1"/>
    <col min="7" max="7" width="20" customWidth="1"/>
    <col min="8" max="8" width="15.59765625" customWidth="1"/>
    <col min="9" max="9" width="15.73046875" customWidth="1"/>
    <col min="10" max="10" width="54.73046875" customWidth="1"/>
  </cols>
  <sheetData>
    <row r="3" spans="3:10" x14ac:dyDescent="0.35">
      <c r="C3" s="11" t="s">
        <v>25</v>
      </c>
      <c r="D3" s="37" t="s">
        <v>19</v>
      </c>
      <c r="E3" s="29" t="s">
        <v>11</v>
      </c>
      <c r="F3" s="37" t="s">
        <v>120</v>
      </c>
      <c r="G3" s="11" t="s">
        <v>121</v>
      </c>
      <c r="H3" s="12" t="s">
        <v>122</v>
      </c>
      <c r="I3" s="13" t="s">
        <v>123</v>
      </c>
      <c r="J3" s="13" t="s">
        <v>124</v>
      </c>
    </row>
    <row r="4" spans="3:10" ht="30" customHeight="1" x14ac:dyDescent="0.35">
      <c r="C4" s="153"/>
      <c r="D4" s="152" t="s">
        <v>38</v>
      </c>
      <c r="E4" s="154" t="s">
        <v>131</v>
      </c>
      <c r="F4" s="155" t="s">
        <v>125</v>
      </c>
      <c r="G4" s="156" t="s">
        <v>128</v>
      </c>
      <c r="H4" s="155" t="s">
        <v>126</v>
      </c>
      <c r="I4" s="155" t="s">
        <v>127</v>
      </c>
      <c r="J4" s="155" t="s">
        <v>129</v>
      </c>
    </row>
    <row r="5" spans="3:10" ht="27.75" customHeight="1" x14ac:dyDescent="0.35">
      <c r="C5" s="141"/>
      <c r="D5" s="152" t="s">
        <v>43</v>
      </c>
      <c r="E5" s="143" t="s">
        <v>132</v>
      </c>
      <c r="F5" s="155" t="s">
        <v>134</v>
      </c>
      <c r="G5" s="156" t="s">
        <v>128</v>
      </c>
      <c r="H5" s="155" t="s">
        <v>126</v>
      </c>
      <c r="I5" s="155" t="s">
        <v>127</v>
      </c>
      <c r="J5" s="155" t="s">
        <v>130</v>
      </c>
    </row>
    <row r="6" spans="3:10" ht="39.75" customHeight="1" x14ac:dyDescent="0.35">
      <c r="C6" s="141"/>
      <c r="D6" s="152" t="s">
        <v>46</v>
      </c>
      <c r="E6" s="143" t="s">
        <v>133</v>
      </c>
      <c r="F6" s="155" t="s">
        <v>125</v>
      </c>
      <c r="G6" s="156" t="s">
        <v>135</v>
      </c>
      <c r="H6" s="155" t="s">
        <v>126</v>
      </c>
      <c r="I6" s="155" t="s">
        <v>127</v>
      </c>
      <c r="J6" s="155" t="s">
        <v>130</v>
      </c>
    </row>
    <row r="7" spans="3:10" ht="27" customHeight="1" x14ac:dyDescent="0.35">
      <c r="C7" s="141"/>
      <c r="D7" s="152" t="s">
        <v>49</v>
      </c>
      <c r="E7" s="143" t="s">
        <v>69</v>
      </c>
      <c r="F7" s="155" t="s">
        <v>125</v>
      </c>
      <c r="G7" s="156" t="s">
        <v>128</v>
      </c>
      <c r="H7" s="155" t="s">
        <v>126</v>
      </c>
      <c r="I7" s="155" t="s">
        <v>127</v>
      </c>
      <c r="J7" s="155" t="s">
        <v>137</v>
      </c>
    </row>
    <row r="8" spans="3:10" ht="28.5" customHeight="1" x14ac:dyDescent="0.35">
      <c r="C8" s="141"/>
      <c r="D8" s="152" t="s">
        <v>52</v>
      </c>
      <c r="E8" s="143" t="s">
        <v>70</v>
      </c>
      <c r="F8" s="155" t="s">
        <v>125</v>
      </c>
      <c r="G8" s="155" t="s">
        <v>136</v>
      </c>
      <c r="H8" s="155" t="s">
        <v>126</v>
      </c>
      <c r="I8" s="155" t="s">
        <v>127</v>
      </c>
      <c r="J8" s="155" t="s">
        <v>137</v>
      </c>
    </row>
    <row r="9" spans="3:10" ht="48" customHeight="1" x14ac:dyDescent="0.35">
      <c r="C9" s="141"/>
      <c r="D9" s="152" t="s">
        <v>55</v>
      </c>
      <c r="E9" s="143" t="s">
        <v>71</v>
      </c>
      <c r="F9" s="155" t="s">
        <v>125</v>
      </c>
      <c r="G9" s="155" t="s">
        <v>136</v>
      </c>
      <c r="H9" s="155" t="s">
        <v>126</v>
      </c>
      <c r="I9" s="155" t="s">
        <v>127</v>
      </c>
      <c r="J9" s="155" t="s">
        <v>137</v>
      </c>
    </row>
    <row r="10" spans="3:10" ht="43.5" customHeight="1" x14ac:dyDescent="0.35">
      <c r="C10" s="141"/>
      <c r="D10" s="152" t="s">
        <v>58</v>
      </c>
      <c r="E10" s="143" t="s">
        <v>72</v>
      </c>
      <c r="F10" s="155" t="s">
        <v>125</v>
      </c>
      <c r="G10" s="155" t="s">
        <v>136</v>
      </c>
      <c r="H10" s="155" t="s">
        <v>126</v>
      </c>
      <c r="I10" s="155" t="s">
        <v>127</v>
      </c>
      <c r="J10" s="155" t="s">
        <v>137</v>
      </c>
    </row>
    <row r="11" spans="3:10" ht="38.25" customHeight="1" x14ac:dyDescent="0.35">
      <c r="C11" s="141"/>
      <c r="D11" s="152" t="s">
        <v>103</v>
      </c>
      <c r="E11" s="143" t="s">
        <v>139</v>
      </c>
      <c r="F11" s="155" t="s">
        <v>125</v>
      </c>
      <c r="G11" s="155" t="s">
        <v>136</v>
      </c>
      <c r="H11" s="155" t="s">
        <v>126</v>
      </c>
      <c r="I11" s="155" t="s">
        <v>127</v>
      </c>
      <c r="J11" s="155" t="s">
        <v>137</v>
      </c>
    </row>
    <row r="12" spans="3:10" ht="40.5" customHeight="1" x14ac:dyDescent="0.35">
      <c r="C12" s="141"/>
      <c r="D12" s="152" t="s">
        <v>104</v>
      </c>
      <c r="E12" s="143" t="s">
        <v>140</v>
      </c>
      <c r="F12" s="155" t="s">
        <v>125</v>
      </c>
      <c r="G12" s="155" t="s">
        <v>136</v>
      </c>
      <c r="H12" s="155" t="s">
        <v>126</v>
      </c>
      <c r="I12" s="155" t="s">
        <v>127</v>
      </c>
      <c r="J12" s="155" t="s">
        <v>137</v>
      </c>
    </row>
  </sheetData>
  <pageMargins left="0.70866141732283472" right="0.70866141732283472" top="0.74803149606299213" bottom="0.74803149606299213" header="0.31496062992125984" footer="0.31496062992125984"/>
  <pageSetup paperSize="9" scale="72" orientation="landscape" verticalDpi="0" r:id="rId1"/>
  <ignoredErrors>
    <ignoredError sqref="D4:D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328125" defaultRowHeight="9.75" x14ac:dyDescent="0.35"/>
  <cols>
    <col min="1" max="1" width="48.73046875" style="23" customWidth="1"/>
    <col min="2" max="2" width="8" style="24" customWidth="1"/>
    <col min="3" max="3" width="15.73046875" style="120" customWidth="1"/>
    <col min="4" max="4" width="40.73046875" style="25" customWidth="1"/>
    <col min="5" max="5" width="18.73046875" style="19" customWidth="1"/>
    <col min="6" max="6" width="7.73046875" style="26" customWidth="1"/>
    <col min="7" max="7" width="12.1328125" style="20" hidden="1" customWidth="1"/>
    <col min="8" max="8" width="12.1328125" style="22" customWidth="1"/>
    <col min="9" max="9" width="9.1328125" style="22" customWidth="1"/>
    <col min="10" max="16384" width="9.1328125" style="22"/>
  </cols>
  <sheetData>
    <row r="1" spans="1:7" s="18" customFormat="1" hidden="1" x14ac:dyDescent="0.25">
      <c r="A1" s="80"/>
      <c r="B1" s="81"/>
      <c r="C1" s="114"/>
      <c r="D1" s="82"/>
      <c r="E1" s="82"/>
      <c r="F1" s="81"/>
      <c r="G1" s="83"/>
    </row>
    <row r="2" spans="1:7" s="18" customFormat="1" hidden="1" x14ac:dyDescent="0.25">
      <c r="A2" s="80"/>
      <c r="B2" s="84"/>
      <c r="C2" s="115"/>
      <c r="D2" s="85"/>
      <c r="E2" s="86"/>
      <c r="F2" s="84"/>
      <c r="G2" s="87"/>
    </row>
    <row r="3" spans="1:7" s="21" customFormat="1" x14ac:dyDescent="0.25">
      <c r="A3" s="88" t="s">
        <v>11</v>
      </c>
      <c r="B3" s="89" t="s">
        <v>12</v>
      </c>
      <c r="C3" s="116" t="s">
        <v>13</v>
      </c>
      <c r="D3" s="91" t="s">
        <v>14</v>
      </c>
      <c r="E3" s="90" t="s">
        <v>15</v>
      </c>
      <c r="F3" s="92" t="s">
        <v>16</v>
      </c>
      <c r="G3" s="93" t="s">
        <v>21</v>
      </c>
    </row>
    <row r="4" spans="1:7" ht="30" customHeight="1" x14ac:dyDescent="0.25">
      <c r="A4" s="94"/>
      <c r="B4" s="95"/>
      <c r="C4" s="117"/>
      <c r="D4" s="96"/>
      <c r="E4" s="97">
        <f>ROUND(B4*C4,2)</f>
        <v>0</v>
      </c>
      <c r="F4" s="98"/>
      <c r="G4" s="99">
        <f t="shared" ref="G4:G13" si="0">E4*F4</f>
        <v>0</v>
      </c>
    </row>
    <row r="5" spans="1:7" ht="30" customHeight="1" x14ac:dyDescent="0.25">
      <c r="A5" s="94"/>
      <c r="B5" s="95"/>
      <c r="C5" s="117"/>
      <c r="D5" s="96"/>
      <c r="E5" s="97">
        <f>ROUND(B5*C5,2)</f>
        <v>0</v>
      </c>
      <c r="F5" s="98"/>
      <c r="G5" s="99">
        <f t="shared" si="0"/>
        <v>0</v>
      </c>
    </row>
    <row r="6" spans="1:7" ht="30" customHeight="1" x14ac:dyDescent="0.25">
      <c r="A6" s="94"/>
      <c r="B6" s="95"/>
      <c r="C6" s="117"/>
      <c r="D6" s="96"/>
      <c r="E6" s="97">
        <f t="shared" ref="E6:E12" si="1">ROUND(B6*C6,2)</f>
        <v>0</v>
      </c>
      <c r="F6" s="98"/>
      <c r="G6" s="99">
        <f t="shared" si="0"/>
        <v>0</v>
      </c>
    </row>
    <row r="7" spans="1:7" ht="30" customHeight="1" x14ac:dyDescent="0.25">
      <c r="A7" s="94"/>
      <c r="B7" s="95"/>
      <c r="C7" s="117"/>
      <c r="D7" s="96"/>
      <c r="E7" s="97">
        <f t="shared" si="1"/>
        <v>0</v>
      </c>
      <c r="F7" s="98"/>
      <c r="G7" s="99">
        <f t="shared" si="0"/>
        <v>0</v>
      </c>
    </row>
    <row r="8" spans="1:7" ht="30" customHeight="1" x14ac:dyDescent="0.25">
      <c r="A8" s="94"/>
      <c r="B8" s="95"/>
      <c r="C8" s="117"/>
      <c r="D8" s="96"/>
      <c r="E8" s="97">
        <f t="shared" si="1"/>
        <v>0</v>
      </c>
      <c r="F8" s="98"/>
      <c r="G8" s="99">
        <f t="shared" si="0"/>
        <v>0</v>
      </c>
    </row>
    <row r="9" spans="1:7" ht="30" customHeight="1" x14ac:dyDescent="0.25">
      <c r="A9" s="94"/>
      <c r="B9" s="95"/>
      <c r="C9" s="117"/>
      <c r="D9" s="96"/>
      <c r="E9" s="97">
        <f t="shared" si="1"/>
        <v>0</v>
      </c>
      <c r="F9" s="98"/>
      <c r="G9" s="99">
        <f t="shared" si="0"/>
        <v>0</v>
      </c>
    </row>
    <row r="10" spans="1:7" ht="30" customHeight="1" x14ac:dyDescent="0.25">
      <c r="A10" s="94"/>
      <c r="B10" s="95"/>
      <c r="C10" s="117"/>
      <c r="D10" s="96"/>
      <c r="E10" s="97">
        <f t="shared" si="1"/>
        <v>0</v>
      </c>
      <c r="F10" s="98"/>
      <c r="G10" s="99">
        <f t="shared" si="0"/>
        <v>0</v>
      </c>
    </row>
    <row r="11" spans="1:7" ht="30" customHeight="1" x14ac:dyDescent="0.25">
      <c r="A11" s="94"/>
      <c r="B11" s="95"/>
      <c r="C11" s="117"/>
      <c r="D11" s="96"/>
      <c r="E11" s="97">
        <f t="shared" si="1"/>
        <v>0</v>
      </c>
      <c r="F11" s="98"/>
      <c r="G11" s="99">
        <f t="shared" si="0"/>
        <v>0</v>
      </c>
    </row>
    <row r="12" spans="1:7" ht="30" customHeight="1" x14ac:dyDescent="0.25">
      <c r="A12" s="94"/>
      <c r="B12" s="95"/>
      <c r="C12" s="117"/>
      <c r="D12" s="96"/>
      <c r="E12" s="97">
        <f t="shared" si="1"/>
        <v>0</v>
      </c>
      <c r="F12" s="98"/>
      <c r="G12" s="99">
        <f t="shared" si="0"/>
        <v>0</v>
      </c>
    </row>
    <row r="13" spans="1:7" ht="30" customHeight="1" x14ac:dyDescent="0.25">
      <c r="A13" s="100"/>
      <c r="B13" s="101"/>
      <c r="C13" s="118"/>
      <c r="D13" s="102"/>
      <c r="E13" s="103">
        <f>ROUND(B13*C13,2)</f>
        <v>0</v>
      </c>
      <c r="F13" s="104"/>
      <c r="G13" s="105">
        <f t="shared" si="0"/>
        <v>0</v>
      </c>
    </row>
    <row r="14" spans="1:7" ht="30" customHeight="1" x14ac:dyDescent="0.25">
      <c r="A14" s="106"/>
      <c r="B14" s="107"/>
      <c r="C14" s="119"/>
      <c r="D14" s="108" t="s">
        <v>17</v>
      </c>
      <c r="E14" s="109">
        <f>SUM(E4:E13)</f>
        <v>0</v>
      </c>
      <c r="F14" s="110"/>
      <c r="G14" s="83"/>
    </row>
    <row r="15" spans="1:7" ht="30" customHeight="1" x14ac:dyDescent="0.25">
      <c r="A15" s="111"/>
      <c r="B15" s="58"/>
      <c r="C15" s="59"/>
      <c r="D15" s="112" t="s">
        <v>18</v>
      </c>
      <c r="E15" s="85">
        <f>ROUND(SUM(G4:G13),2)</f>
        <v>0</v>
      </c>
      <c r="F15" s="113"/>
      <c r="G15" s="83"/>
    </row>
    <row r="16" spans="1:7" ht="30" customHeight="1" x14ac:dyDescent="0.25">
      <c r="A16" s="106"/>
      <c r="B16" s="107"/>
      <c r="C16" s="119"/>
      <c r="D16" s="108" t="s">
        <v>26</v>
      </c>
      <c r="E16" s="109">
        <f>E14+E15</f>
        <v>0</v>
      </c>
      <c r="F16" s="110"/>
      <c r="G16" s="83"/>
    </row>
  </sheetData>
  <sheetProtection sheet="1" formatCells="0" formatColumns="0" formatRows="0"/>
  <pageMargins left="0.41666666666666702" right="0.41666666666666702" top="0.41666666666666702" bottom="0.41666666666666702" header="0.13888888888888901" footer="0.13888888888888901"/>
  <pageSetup paperSize="9" orientation="landscape" horizontalDpi="1200" verticalDpi="1200" r:id="rId1"/>
  <headerFooter alignWithMargins="0">
    <oddHeader>&amp;COmissions pour  “Accord-cadre à bons de commande pour la location et la maintenance de photocopieurs multifonctions”</oddHeader>
    <oddFooter>&amp;CRéférence DCE : DCE/2025/04&amp;R&amp;P/&amp;N</oddFooter>
  </headerFooter>
  <ignoredErrors>
    <ignoredError sqref="A1:CW1000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328125" defaultRowHeight="12.75" x14ac:dyDescent="0.35"/>
  <cols>
    <col min="1" max="1" width="11.3984375" customWidth="1"/>
    <col min="2" max="2" width="68.1328125" style="8" customWidth="1"/>
    <col min="3" max="3" width="9.1328125" customWidth="1"/>
  </cols>
  <sheetData>
    <row r="1" spans="2:2" ht="13.15" x14ac:dyDescent="0.35">
      <c r="B1" s="9" t="s">
        <v>3</v>
      </c>
    </row>
    <row r="3" spans="2:2" ht="38.25" x14ac:dyDescent="0.35">
      <c r="B3" s="8" t="s">
        <v>4</v>
      </c>
    </row>
    <row r="4" spans="2:2" x14ac:dyDescent="0.35">
      <c r="B4" s="8" t="s">
        <v>5</v>
      </c>
    </row>
    <row r="5" spans="2:2" x14ac:dyDescent="0.35">
      <c r="B5" s="8" t="s">
        <v>22</v>
      </c>
    </row>
    <row r="6" spans="2:2" ht="102" x14ac:dyDescent="0.35">
      <c r="B6" s="8" t="s">
        <v>23</v>
      </c>
    </row>
    <row r="7" spans="2:2" ht="63.75" x14ac:dyDescent="0.35">
      <c r="B7" s="8" t="s">
        <v>27</v>
      </c>
    </row>
    <row r="8" spans="2:2" ht="51" x14ac:dyDescent="0.35">
      <c r="B8" s="8" t="s">
        <v>24</v>
      </c>
    </row>
    <row r="9" spans="2:2" ht="63.75" x14ac:dyDescent="0.35">
      <c r="B9" s="8" t="s">
        <v>6</v>
      </c>
    </row>
    <row r="10" spans="2:2" ht="25.5" x14ac:dyDescent="0.35">
      <c r="B10" s="8" t="s">
        <v>7</v>
      </c>
    </row>
    <row r="11" spans="2:2" x14ac:dyDescent="0.35">
      <c r="B11" s="8" t="s">
        <v>8</v>
      </c>
    </row>
    <row r="13" spans="2:2" x14ac:dyDescent="0.35">
      <c r="B13" s="8" t="s">
        <v>9</v>
      </c>
    </row>
    <row r="15" spans="2:2" x14ac:dyDescent="0.35">
      <c r="B15" s="8" t="s">
        <v>10</v>
      </c>
    </row>
    <row r="16" spans="2:2" x14ac:dyDescent="0.35">
      <c r="B16" s="8" t="s">
        <v>1</v>
      </c>
    </row>
    <row r="17" spans="2:2" x14ac:dyDescent="0.35">
      <c r="B17" s="8" t="s">
        <v>28</v>
      </c>
    </row>
    <row r="18" spans="2:2" x14ac:dyDescent="0.35">
      <c r="B18" s="8" t="s">
        <v>29</v>
      </c>
    </row>
    <row r="19" spans="2:2" x14ac:dyDescent="0.35">
      <c r="B19" s="32" t="s">
        <v>30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DQE</vt:lpstr>
      <vt:lpstr>Feuil2</vt:lpstr>
      <vt:lpstr>Feuil1</vt:lpstr>
      <vt:lpstr>Omissions</vt:lpstr>
      <vt:lpstr>3P</vt:lpstr>
      <vt:lpstr>DQE!Impression_des_titres</vt:lpstr>
      <vt:lpstr>Feuil1!Zone_d_impression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BERTRAND</cp:lastModifiedBy>
  <cp:lastPrinted>2025-07-23T14:42:19Z</cp:lastPrinted>
  <dcterms:created xsi:type="dcterms:W3CDTF">2004-01-29T18:35:10Z</dcterms:created>
  <dcterms:modified xsi:type="dcterms:W3CDTF">2025-07-23T14:44:34Z</dcterms:modified>
  <cp:category/>
  <cp:contentStatus/>
</cp:coreProperties>
</file>