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<sst xmlns="http://schemas.openxmlformats.org/spreadsheetml/2006/main" count="412" uniqueCount="247">
  <si>
    <t>Dossier</t>
  </si>
  <si>
    <t>Date</t>
  </si>
  <si>
    <t>Phase</t>
  </si>
  <si>
    <t>Indice</t>
  </si>
  <si>
    <t>BUREAU D'ETUDES VRD : 
    SETIB
    310 avenue René Jacot
    25460 Étupes
    Tél : 03.81.35.17.66
    Mél : contact@setib.com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</si>
  <si>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</si>
  <si>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</si>
  <si>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</si>
  <si>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</si>
  <si>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</si>
  <si>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</si>
  <si>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</si>
  <si>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</si>
  <si>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</si>
  <si>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</si>
  <si>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</si>
  <si>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</si>
  <si>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</si>
  <si>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</si>
  <si>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</si>
  <si>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</si>
  <si>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</si>
  <si>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</si>
  <si>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</si>
  <si>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</si>
  <si>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</si>
  <si>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</si>
  <si>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</si>
  <si>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</si>
  <si>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</si>
  <si>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</si>
  <si>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</si>
  <si>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</si>
  <si>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</si>
  <si>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</si>
  <si>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</si>
  <si>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</si>
  <si>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n°15 TERRASSEMENTS - V.R.D. - AMENAGEMENTS EXTERIEURS</t>
  </si>
  <si>
    <t>3.&amp;</t>
  </si>
  <si>
    <t>DESCRIPTION DES OUVRAGES</t>
  </si>
  <si>
    <t>4.1</t>
  </si>
  <si>
    <t>GENERALITES</t>
  </si>
  <si>
    <t>5.&amp;</t>
  </si>
  <si>
    <t>4.1.2</t>
  </si>
  <si>
    <t>Préparation, installation de chantier</t>
  </si>
  <si>
    <t>5.T</t>
  </si>
  <si>
    <t>4.1.2.1</t>
  </si>
  <si>
    <t>ENS</t>
  </si>
  <si>
    <t>9.&amp;</t>
  </si>
  <si>
    <t>4.1.3</t>
  </si>
  <si>
    <t>D.O.E / récolement</t>
  </si>
  <si>
    <t>4.1.3.1</t>
  </si>
  <si>
    <t>D.O.E. / récolement</t>
  </si>
  <si>
    <t>4.&amp;</t>
  </si>
  <si>
    <t>4.2</t>
  </si>
  <si>
    <t>VOIRIE ET REVETEMENTS MINERAUX</t>
  </si>
  <si>
    <t>4.2.1</t>
  </si>
  <si>
    <t>Essais de plaque</t>
  </si>
  <si>
    <t>4.2.1.1</t>
  </si>
  <si>
    <t>4.2.2</t>
  </si>
  <si>
    <t>Reprise d'enrobés</t>
  </si>
  <si>
    <t>4.2.2.1</t>
  </si>
  <si>
    <t>Enrobés 0/10 à 150 kg/m2 sur 6 cm</t>
  </si>
  <si>
    <t>9.M.Z</t>
  </si>
  <si>
    <t>4.2.3</t>
  </si>
  <si>
    <t>Couche d'assise</t>
  </si>
  <si>
    <t>4.2.3.1</t>
  </si>
  <si>
    <t>Remblai en GNT 0/31.5 sur 25 cm</t>
  </si>
  <si>
    <t>M3</t>
  </si>
  <si>
    <t>4.2.4</t>
  </si>
  <si>
    <t xml:space="preserve">Gravillons </t>
  </si>
  <si>
    <t>4.2.4.1</t>
  </si>
  <si>
    <t>Gravillon 5/15</t>
  </si>
  <si>
    <t>4.2.5</t>
  </si>
  <si>
    <t>Bordures béton</t>
  </si>
  <si>
    <t>4.2.5.1</t>
  </si>
  <si>
    <t>Bordure CC1</t>
  </si>
  <si>
    <t>ML</t>
  </si>
  <si>
    <t>4.2.6</t>
  </si>
  <si>
    <t>Signalisation horizontale</t>
  </si>
  <si>
    <t>4.2.6.1</t>
  </si>
  <si>
    <t>Ligne de parking</t>
  </si>
  <si>
    <t>4.3</t>
  </si>
  <si>
    <t>RESEAU DE CHALEUR</t>
  </si>
  <si>
    <t>4.3.1</t>
  </si>
  <si>
    <t>Tranchée, lit de pose, enrobage, remblai</t>
  </si>
  <si>
    <t>4.3.1.1</t>
  </si>
  <si>
    <t>Tranchée, remblai pour réseau de chaleur 2 DN40</t>
  </si>
  <si>
    <t>4.3.1.2</t>
  </si>
  <si>
    <t>Tranchée, remblai pour réseau de chaleur 2 DN50</t>
  </si>
  <si>
    <t>4.3.1.3</t>
  </si>
  <si>
    <t>Tranchée, remblai réseau d'eau 16 bars Ø75 mm</t>
  </si>
  <si>
    <t>4.3.2</t>
  </si>
  <si>
    <t>Canalisation d'eau 16 bars</t>
  </si>
  <si>
    <t>4.3.2.1</t>
  </si>
  <si>
    <t>PE Ø75 mm</t>
  </si>
  <si>
    <t>4.3.3</t>
  </si>
  <si>
    <t>Canalisation pré-isolée</t>
  </si>
  <si>
    <t>4.3.3.1</t>
  </si>
  <si>
    <t>Canalisation pré-isolée DN40</t>
  </si>
  <si>
    <t>4.3.3.2</t>
  </si>
  <si>
    <t>Canalisation pré-isolée DN50</t>
  </si>
  <si>
    <t>4.3.4</t>
  </si>
  <si>
    <t>Grillage avertisseur</t>
  </si>
  <si>
    <t>4.3.4.1</t>
  </si>
  <si>
    <t>Grillage avertisseur pour réseau CHALEUR</t>
  </si>
  <si>
    <t>4.3.5</t>
  </si>
  <si>
    <t>Passage des réseaux sous dalot existant</t>
  </si>
  <si>
    <t>4.3.5.1</t>
  </si>
  <si>
    <t>Passage du réseau de chaleur sous dalot existant</t>
  </si>
  <si>
    <t>FT</t>
  </si>
  <si>
    <t>4.3.6</t>
  </si>
  <si>
    <t>Fourreaux TPC annelés</t>
  </si>
  <si>
    <t>4.3.6.1</t>
  </si>
  <si>
    <t>Fourreaux TPC annelés Ø63 VERT</t>
  </si>
  <si>
    <t>4.3.7</t>
  </si>
  <si>
    <t>Essai de pression</t>
  </si>
  <si>
    <t>4.3.7.1</t>
  </si>
  <si>
    <t>4.3.8</t>
  </si>
  <si>
    <t>Contrôle des soudure</t>
  </si>
  <si>
    <t>4.3.8.1</t>
  </si>
  <si>
    <t>4.4</t>
  </si>
  <si>
    <t>EAUX USEES</t>
  </si>
  <si>
    <t>4.4.1</t>
  </si>
  <si>
    <t>4.4.1.1</t>
  </si>
  <si>
    <t>Tranchée, remblai canalisation d'assainissement Ø125</t>
  </si>
  <si>
    <t>4.4.2</t>
  </si>
  <si>
    <t>Canalisation d'assainissement</t>
  </si>
  <si>
    <t>4.4.2.1</t>
  </si>
  <si>
    <t>PVC CR8 Ø125</t>
  </si>
  <si>
    <t>4.4.3</t>
  </si>
  <si>
    <t>Regard de branchement PVC</t>
  </si>
  <si>
    <t>4.4.3.1</t>
  </si>
  <si>
    <t>Regard PVC Ø315 + tampon fonte hydraulique B125 (EU)</t>
  </si>
  <si>
    <t>4.4.4</t>
  </si>
  <si>
    <t>Piquage</t>
  </si>
  <si>
    <t>4.4.4.1</t>
  </si>
  <si>
    <t>4.4.5</t>
  </si>
  <si>
    <t>Essais d'étanchéité</t>
  </si>
  <si>
    <t>4.4.5.1</t>
  </si>
  <si>
    <t>4.5</t>
  </si>
  <si>
    <t>EAU POTABLE</t>
  </si>
  <si>
    <t>4.5.1</t>
  </si>
  <si>
    <t>4.5.1.1</t>
  </si>
  <si>
    <t>Tranchée, remblai réseau d'eau potable</t>
  </si>
  <si>
    <t>4.5.2</t>
  </si>
  <si>
    <t>Canalisation d'eau potable 16 bars</t>
  </si>
  <si>
    <t>4.5.2.1</t>
  </si>
  <si>
    <t>PE Ø25 mm</t>
  </si>
  <si>
    <t>4.5.3</t>
  </si>
  <si>
    <t>4.5.3.1</t>
  </si>
  <si>
    <t>Grillage avertisseur pour réseau AEP</t>
  </si>
  <si>
    <t>4.5.4</t>
  </si>
  <si>
    <t>Essai de pression et désinfection</t>
  </si>
  <si>
    <t>4.5.4.1</t>
  </si>
  <si>
    <t>4.6</t>
  </si>
  <si>
    <t>ESPACES VERTS</t>
  </si>
  <si>
    <t>4.6.1</t>
  </si>
  <si>
    <t>Mise en oeuvre de terre végétale reprise sur stock</t>
  </si>
  <si>
    <t>4.6.1.1</t>
  </si>
  <si>
    <t>Mis en oeuvre de terre végétale reprise sur stock</t>
  </si>
  <si>
    <t>4.6.2</t>
  </si>
  <si>
    <t>Engazonnement</t>
  </si>
  <si>
    <t>4.6.2.1</t>
  </si>
  <si>
    <t>Total H.T. :</t>
  </si>
  <si>
    <t>Total T.V.A. (20%) :</t>
  </si>
  <si>
    <t>Total T.T.C. :</t>
  </si>
  <si>
    <t>RECAPITULATIF
Lot n°15 TERRASSEMENTS - V.R.D. - AMENAGEMENTS EXTERIEURS</t>
  </si>
  <si>
    <t>RECAPITULATIF DES LOCALISATIONS</t>
  </si>
  <si>
    <t>Non localisé</t>
  </si>
  <si>
    <t>Secteur 3</t>
  </si>
  <si>
    <t>RECAPITULATIF DES CHAPITRES</t>
  </si>
  <si>
    <t>4 - DESCRIPTION DES OUVRAGES</t>
  </si>
  <si>
    <t>- 4.1 - GENERALITES</t>
  </si>
  <si>
    <t>- 4.2 - VOIRIE ET REVETEMENTS MINERAUX</t>
  </si>
  <si>
    <t>- 4.3 - RESEAU DE CHALEUR</t>
  </si>
  <si>
    <t>- 4.4 - EAUX USEES</t>
  </si>
  <si>
    <t>- 4.5 - EAU POTABLE</t>
  </si>
  <si>
    <t>- 4.6 - ESPACES VERTS</t>
  </si>
  <si>
    <t>Total du lot Lot n°15 TERRASSEMENTS - V.R.D. - AMENAGEMENTS EXTERIEURS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</si>
  <si>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</si>
  <si>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</si>
  <si>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</si>
  <si>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</si>
  <si>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</si>
  <si>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</si>
  <si>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</si>
  <si>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</si>
  <si>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</si>
  <si>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</si>
  <si>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</si>
  <si>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</si>
  <si>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</si>
  <si>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</si>
  <si>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</si>
  <si>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</si>
  <si>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</si>
  <si>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</si>
  <si>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</si>
  <si>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</si>
  <si>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</si>
  <si>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</si>
  <si>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</si>
  <si>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</si>
  <si>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</si>
  <si>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</si>
  <si>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</si>
  <si>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</si>
  <si>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</si>
  <si>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Création d'un réseau de chaleur</t>
  </si>
  <si>
    <t>DCE</t>
  </si>
  <si>
    <t>25250 SOYE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</si>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</sst>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0"/>
    <numFmt numFmtId="168" formatCode="#,##0.00\ [$€];[Red]-#,##0.00\ [$€]"/>
    <numFmt numFmtId="169" formatCode="00000"/>
    <numFmt numFmtId="170" formatCode="0#&quot; &quot;##&quot; &quot;##&quot; &quot;##&quot; &quot;##"/>
  </numFmts>
  <fonts count="2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5" fontId="13" fillId="0" borderId="12" xfId="0" applyNumberFormat="1" applyFont="1" applyBorder="1" applyAlignment="1" applyProtection="1">
      <alignment vertical="top" wrapText="1"/>
      <protection locked="0"/>
    </xf>
    <xf numFmtId="165" fontId="13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165" fontId="12" fillId="0" borderId="9" xfId="0" applyNumberFormat="1" applyFont="1" applyBorder="1" applyAlignment="1">
      <alignment horizontal="right" vertical="top" wrapText="1"/>
    </xf>
    <xf numFmtId="167" fontId="12" fillId="0" borderId="9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wrapText="1"/>
    </xf>
    <xf numFmtId="168" fontId="14" fillId="0" borderId="5" xfId="0" applyNumberFormat="1" applyFont="1" applyBorder="1" applyAlignment="1">
      <alignment horizontal="righ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8" fontId="14" fillId="0" borderId="7" xfId="0" applyNumberFormat="1" applyFont="1" applyBorder="1" applyAlignment="1">
      <alignment horizontal="right" vertical="top" wrapText="1"/>
    </xf>
    <xf numFmtId="168" fontId="14" fillId="0" borderId="8" xfId="0" applyNumberFormat="1" applyFont="1" applyBorder="1" applyAlignment="1">
      <alignment horizontal="right" vertical="top" wrapText="1"/>
    </xf>
    <xf numFmtId="0" fontId="15" fillId="0" borderId="2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168" fontId="17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8" fillId="0" borderId="0" xfId="0" applyFont="1" applyAlignment="1">
      <alignment horizontal="left" vertical="top" indent="1" wrapText="1"/>
    </xf>
    <xf numFmtId="0" fontId="18" fillId="0" borderId="0" xfId="0" applyFont="1" applyAlignment="1">
      <alignment vertical="top" wrapText="1"/>
    </xf>
    <xf numFmtId="168" fontId="18" fillId="0" borderId="0" xfId="0" applyNumberFormat="1" applyFont="1" applyAlignment="1">
      <alignment horizontal="right" vertical="top" indent="1" wrapText="1"/>
    </xf>
    <xf numFmtId="168" fontId="18" fillId="0" borderId="0" xfId="0" applyNumberFormat="1" applyFont="1" applyAlignment="1">
      <alignment horizontal="right" vertical="top" wrapText="1"/>
    </xf>
    <xf numFmtId="0" fontId="17" fillId="0" borderId="13" xfId="0" applyFont="1" applyBorder="1" applyAlignment="1">
      <alignment vertical="top" wrapText="1"/>
    </xf>
    <xf numFmtId="0" fontId="17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9" fillId="0" borderId="18" xfId="0" applyFont="1" applyBorder="1" applyAlignment="1">
      <alignment vertical="top" wrapText="1"/>
    </xf>
    <xf numFmtId="168" fontId="19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19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8" fillId="0" borderId="2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166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66" fontId="4" fillId="0" borderId="11" xfId="0" applyNumberFormat="1" applyFont="1" applyBorder="1" applyAlignment="1">
      <alignment horizontal="right" vertical="top" wrapText="1"/>
    </xf>
    <xf numFmtId="166" fontId="4" fillId="0" borderId="23" xfId="0" applyNumberFormat="1" applyFont="1" applyBorder="1" applyAlignment="1">
      <alignment horizontal="right" vertical="top" wrapText="1"/>
    </xf>
    <xf numFmtId="0" fontId="17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9" fontId="4" fillId="0" borderId="12" xfId="0" applyNumberFormat="1" applyFont="1" applyBorder="1" applyAlignment="1" applyProtection="1">
      <alignment vertical="top" wrapText="1"/>
      <protection locked="0"/>
    </xf>
    <xf numFmtId="170" fontId="4" fillId="0" borderId="12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center" vertical="top" wrapText="1"/>
      <protection locked="0"/>
    </xf>
    <xf numFmtId="167" fontId="4" fillId="0" borderId="12" xfId="0" applyNumberFormat="1" applyFont="1" applyBorder="1" applyAlignment="1" applyProtection="1">
      <alignment horizontal="right" vertical="top" wrapText="1"/>
      <protection locked="0"/>
    </xf>
    <xf numFmtId="168" fontId="4" fillId="0" borderId="12" xfId="0" applyNumberFormat="1" applyFont="1" applyBorder="1" applyAlignment="1" applyProtection="1">
      <alignment horizontal="right" vertical="top" wrapText="1"/>
      <protection locked="0"/>
    </xf>
    <xf numFmtId="168" fontId="4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81</xdr:row>
      <xdr:rowOff>76200</xdr:rowOff>
    </xdr:from>
    <xdr:to>
      <xdr:col>1</xdr:col>
      <xdr:colOff>641350</xdr:colOff>
      <xdr:row>83</xdr:row>
      <xdr:rowOff>41193</xdr:rowOff>
    </xdr:to>
    <xdr:pic>
      <xdr:nvPicPr>
        <xdr:cNvPr id="2" name="Picture 1" descr="{7c0127d1-4630-47b8-8e25-57a35eb2c18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9334500"/>
          <a:ext cx="603250" cy="19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6"/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6"/>
      <c r="F77" s="17"/>
      <c r="G77" s="17"/>
      <c r="H77" s="18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19" t="s">
        <v>0</v>
      </c>
      <c r="G79" s="19">
        <f>IF('Paramètres'!C7&lt;&gt;"",'Paramètres'!C7,"")</f>
        <v/>
      </c>
      <c r="H79" s="7"/>
      <c r="I79" s="8"/>
    </row>
    <row r="80" spans="2:9" ht="9.00113" customHeight="1">
      <c r="B80" s="5"/>
      <c r="C80" s="20" t="s">
        <v>4</v>
      </c>
      <c r="D80" s="7"/>
      <c r="E80" s="7"/>
      <c r="F80" s="19"/>
      <c r="G80" s="19"/>
      <c r="H80" s="7"/>
      <c r="I80" s="8"/>
    </row>
    <row r="81" spans="2:9" ht="9.00113" customHeight="1">
      <c r="B81" s="5"/>
      <c r="C81" s="6"/>
      <c r="D81" s="7"/>
      <c r="E81" s="7"/>
      <c r="F81" s="19" t="s">
        <v>1</v>
      </c>
      <c r="G81" s="19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19"/>
      <c r="G82" s="19"/>
      <c r="H82" s="7"/>
      <c r="I82" s="8"/>
    </row>
    <row r="83" spans="2:9" ht="9.00113" customHeight="1">
      <c r="B83" s="5"/>
      <c r="C83" s="6"/>
      <c r="D83" s="7"/>
      <c r="E83" s="7"/>
      <c r="F83" s="19" t="s">
        <v>2</v>
      </c>
      <c r="G83" s="19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19"/>
      <c r="G84" s="19"/>
      <c r="H84" s="7"/>
      <c r="I84" s="8"/>
    </row>
    <row r="85" spans="2:9" ht="9.00113" customHeight="1">
      <c r="B85" s="5"/>
      <c r="C85" s="6"/>
      <c r="D85" s="7"/>
      <c r="E85" s="7"/>
      <c r="F85" s="19" t="s">
        <v>3</v>
      </c>
      <c r="G85" s="19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19"/>
      <c r="G86" s="19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19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C80:C86"/>
    <mergeCell ref="B80:B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16"/>
  <sheetViews>
    <sheetView showGridLines="0" tabSelected="1" workbookViewId="0">
      <pane ySplit="3" topLeftCell="A4" activePane="bottomLeft" state="frozen"/>
      <selection pane="bottomLeft" activeCell="J17" sqref="J17"/>
    </sheetView>
  </sheetViews>
  <sheetFormatPr defaultRowHeight="15"/>
  <cols>
    <col min="1" max="1" width="0" hidden="1" customWidth="1"/>
    <col min="2" max="2" width="3.710937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</row>
    <row r="3" spans="1:18">
      <c r="A3" s="7" t="s">
        <v>22</v>
      </c>
      <c r="B3" s="25" t="s">
        <v>23</v>
      </c>
      <c r="C3" s="25" t="s">
        <v>24</v>
      </c>
      <c r="D3" s="25" t="s">
        <v>25</v>
      </c>
      <c r="E3" s="25"/>
      <c r="F3" s="25"/>
      <c r="G3" s="25" t="s">
        <v>11</v>
      </c>
      <c r="H3" s="25" t="s">
        <v>26</v>
      </c>
      <c r="I3" s="25" t="s">
        <v>27</v>
      </c>
      <c r="J3" s="25" t="s">
        <v>28</v>
      </c>
      <c r="K3" s="25" t="s">
        <v>29</v>
      </c>
      <c r="L3" s="25" t="s">
        <v>30</v>
      </c>
      <c r="M3" s="25" t="s">
        <v>31</v>
      </c>
      <c r="N3" s="25" t="s">
        <v>32</v>
      </c>
      <c r="O3" s="25" t="s">
        <v>33</v>
      </c>
      <c r="P3" s="25" t="s">
        <v>34</v>
      </c>
      <c r="Q3" s="25" t="s">
        <v>35</v>
      </c>
      <c r="R3" s="25" t="s">
        <v>36</v>
      </c>
    </row>
    <row r="4" spans="1:18" ht="31.5" customHeight="1">
      <c r="A4" s="7">
        <v>2</v>
      </c>
      <c r="B4" s="26"/>
      <c r="C4" s="26"/>
      <c r="D4" s="27" t="s">
        <v>37</v>
      </c>
      <c r="E4" s="27"/>
      <c r="F4" s="27"/>
      <c r="G4" s="27"/>
      <c r="H4" s="27"/>
      <c r="I4" s="27"/>
      <c r="J4" s="27"/>
      <c r="K4" s="28"/>
      <c r="L4" s="7"/>
    </row>
    <row r="5" spans="1:18" hidden="1">
      <c r="A5" s="7">
        <v>3</v>
      </c>
    </row>
    <row r="6" spans="1:18" hidden="1">
      <c r="A6" s="7" t="s">
        <v>38</v>
      </c>
    </row>
    <row r="7" spans="1:18" hidden="1">
      <c r="A7" s="7">
        <v>3</v>
      </c>
    </row>
    <row r="8" spans="1:18" hidden="1">
      <c r="A8" s="7" t="s">
        <v>38</v>
      </c>
    </row>
    <row r="9" spans="1:18" hidden="1">
      <c r="A9" s="7">
        <v>3</v>
      </c>
    </row>
    <row r="10" spans="1:18" hidden="1">
      <c r="A10" s="7" t="s">
        <v>38</v>
      </c>
    </row>
    <row r="11" spans="1:18" ht="15.75" customHeight="1">
      <c r="A11" s="7">
        <v>3</v>
      </c>
      <c r="B11" s="29">
        <v>4</v>
      </c>
      <c r="C11" s="29"/>
      <c r="D11" s="30" t="s">
        <v>39</v>
      </c>
      <c r="E11" s="30"/>
      <c r="F11" s="30"/>
      <c r="G11" s="30"/>
      <c r="H11" s="30"/>
      <c r="I11" s="30"/>
      <c r="J11" s="30"/>
      <c r="K11" s="31"/>
      <c r="L11" s="7"/>
    </row>
    <row r="12" spans="1:18">
      <c r="A12" s="7">
        <v>4</v>
      </c>
      <c r="B12" s="29" t="s">
        <v>40</v>
      </c>
      <c r="C12" s="29"/>
      <c r="D12" s="32" t="s">
        <v>41</v>
      </c>
      <c r="E12" s="32"/>
      <c r="F12" s="32"/>
      <c r="G12" s="32"/>
      <c r="H12" s="32"/>
      <c r="I12" s="32"/>
      <c r="J12" s="32"/>
      <c r="K12" s="33"/>
      <c r="L12" s="7"/>
    </row>
    <row r="13" spans="1:18" hidden="1">
      <c r="A13" s="7">
        <v>5</v>
      </c>
    </row>
    <row r="14" spans="1:18" hidden="1">
      <c r="A14" s="7" t="s">
        <v>42</v>
      </c>
    </row>
    <row r="15" spans="1:18">
      <c r="A15" s="7">
        <v>5</v>
      </c>
      <c r="B15" s="29" t="s">
        <v>43</v>
      </c>
      <c r="C15" s="29"/>
      <c r="D15" s="34" t="s">
        <v>44</v>
      </c>
      <c r="E15" s="34"/>
      <c r="F15" s="34"/>
      <c r="G15" s="34"/>
      <c r="H15" s="34"/>
      <c r="I15" s="34"/>
      <c r="J15" s="34"/>
      <c r="K15" s="35"/>
      <c r="L15" s="7"/>
    </row>
    <row r="16" spans="1:18" hidden="1">
      <c r="A16" s="7" t="s">
        <v>45</v>
      </c>
    </row>
    <row r="17" spans="1:18">
      <c r="A17" s="7">
        <v>9</v>
      </c>
      <c r="B17" s="36" t="s">
        <v>46</v>
      </c>
      <c r="C17" s="36"/>
      <c r="D17" s="37" t="s">
        <v>44</v>
      </c>
      <c r="E17" s="38"/>
      <c r="F17" s="38"/>
      <c r="G17" s="39" t="s">
        <v>47</v>
      </c>
      <c r="H17" s="40">
        <v>1</v>
      </c>
      <c r="I17" s="40"/>
      <c r="J17" s="41"/>
      <c r="K17" s="42">
        <f>IF(AND(H17= "",I17= ""), 0, ROUND(ROUND(J17, 2) * ROUND(IF(I17="",H17,I17),  0), 2))</f>
        <v/>
      </c>
      <c r="L17" s="7"/>
      <c r="N17" s="43">
        <v>0.2</v>
      </c>
      <c r="R17" s="7">
        <v>17</v>
      </c>
    </row>
    <row r="18" spans="1:18" hidden="1">
      <c r="A18" s="7" t="s">
        <v>48</v>
      </c>
    </row>
    <row r="19" spans="1:18" hidden="1">
      <c r="A19" s="7" t="s">
        <v>42</v>
      </c>
    </row>
    <row r="20" spans="1:18">
      <c r="A20" s="7">
        <v>5</v>
      </c>
      <c r="B20" s="29" t="s">
        <v>49</v>
      </c>
      <c r="C20" s="29"/>
      <c r="D20" s="34" t="s">
        <v>50</v>
      </c>
      <c r="E20" s="34"/>
      <c r="F20" s="34"/>
      <c r="G20" s="34"/>
      <c r="H20" s="34"/>
      <c r="I20" s="34"/>
      <c r="J20" s="34"/>
      <c r="K20" s="35"/>
      <c r="L20" s="7"/>
    </row>
    <row r="21" spans="1:18" hidden="1">
      <c r="A21" s="7" t="s">
        <v>45</v>
      </c>
    </row>
    <row r="22" spans="1:18">
      <c r="A22" s="7">
        <v>9</v>
      </c>
      <c r="B22" s="36" t="s">
        <v>51</v>
      </c>
      <c r="C22" s="36"/>
      <c r="D22" s="37" t="s">
        <v>52</v>
      </c>
      <c r="E22" s="38"/>
      <c r="F22" s="38"/>
      <c r="G22" s="39" t="s">
        <v>47</v>
      </c>
      <c r="H22" s="40">
        <v>1</v>
      </c>
      <c r="I22" s="40"/>
      <c r="J22" s="41"/>
      <c r="K22" s="42">
        <f>IF(AND(H22= "",I22= ""), 0, ROUND(ROUND(J22, 2) * ROUND(IF(I22="",H22,I22),  0), 2))</f>
        <v/>
      </c>
      <c r="L22" s="7"/>
      <c r="N22" s="43">
        <v>0.2</v>
      </c>
      <c r="R22" s="7">
        <v>17</v>
      </c>
    </row>
    <row r="23" spans="1:18" hidden="1">
      <c r="A23" s="7" t="s">
        <v>48</v>
      </c>
    </row>
    <row r="24" spans="1:18" hidden="1">
      <c r="A24" s="7" t="s">
        <v>42</v>
      </c>
    </row>
    <row r="25" spans="1:18" hidden="1">
      <c r="A25" s="7" t="s">
        <v>53</v>
      </c>
    </row>
    <row r="26" spans="1:18">
      <c r="A26" s="7">
        <v>4</v>
      </c>
      <c r="B26" s="29" t="s">
        <v>54</v>
      </c>
      <c r="C26" s="29"/>
      <c r="D26" s="32" t="s">
        <v>55</v>
      </c>
      <c r="E26" s="32"/>
      <c r="F26" s="32"/>
      <c r="G26" s="32"/>
      <c r="H26" s="32"/>
      <c r="I26" s="32"/>
      <c r="J26" s="32"/>
      <c r="K26" s="33"/>
      <c r="L26" s="7"/>
    </row>
    <row r="27" spans="1:18">
      <c r="A27" s="7">
        <v>5</v>
      </c>
      <c r="B27" s="29" t="s">
        <v>56</v>
      </c>
      <c r="C27" s="29"/>
      <c r="D27" s="34" t="s">
        <v>57</v>
      </c>
      <c r="E27" s="34"/>
      <c r="F27" s="34"/>
      <c r="G27" s="34"/>
      <c r="H27" s="34"/>
      <c r="I27" s="34"/>
      <c r="J27" s="34"/>
      <c r="K27" s="35"/>
      <c r="L27" s="7"/>
    </row>
    <row r="28" spans="1:18" hidden="1">
      <c r="A28" s="7" t="s">
        <v>45</v>
      </c>
    </row>
    <row r="29" spans="1:18">
      <c r="A29" s="7">
        <v>9</v>
      </c>
      <c r="B29" s="36" t="s">
        <v>58</v>
      </c>
      <c r="C29" s="36"/>
      <c r="D29" s="37" t="s">
        <v>57</v>
      </c>
      <c r="E29" s="38"/>
      <c r="F29" s="38"/>
      <c r="G29" s="39" t="s">
        <v>47</v>
      </c>
      <c r="H29" s="40">
        <v>1</v>
      </c>
      <c r="I29" s="40"/>
      <c r="J29" s="41"/>
      <c r="K29" s="42">
        <f>IF(AND(H29= "",I29= ""), 0, ROUND(ROUND(J29, 2) * ROUND(IF(I29="",H29,I29),  0), 2))</f>
        <v/>
      </c>
      <c r="L29" s="7"/>
      <c r="N29" s="43">
        <v>0.2</v>
      </c>
      <c r="R29" s="7">
        <v>17</v>
      </c>
    </row>
    <row r="30" spans="1:18" hidden="1">
      <c r="A30" s="7" t="s">
        <v>48</v>
      </c>
    </row>
    <row r="31" spans="1:18" hidden="1">
      <c r="A31" s="7" t="s">
        <v>42</v>
      </c>
    </row>
    <row r="32" spans="1:18">
      <c r="A32" s="7">
        <v>5</v>
      </c>
      <c r="B32" s="29" t="s">
        <v>59</v>
      </c>
      <c r="C32" s="29"/>
      <c r="D32" s="34" t="s">
        <v>60</v>
      </c>
      <c r="E32" s="34"/>
      <c r="F32" s="34"/>
      <c r="G32" s="34"/>
      <c r="H32" s="34"/>
      <c r="I32" s="34"/>
      <c r="J32" s="34"/>
      <c r="K32" s="35"/>
      <c r="L32" s="7"/>
    </row>
    <row r="33" spans="1:18" hidden="1">
      <c r="A33" s="7" t="s">
        <v>45</v>
      </c>
    </row>
    <row r="34" spans="1:18" hidden="1">
      <c r="A34" s="7" t="s">
        <v>45</v>
      </c>
    </row>
    <row r="35" spans="1:18">
      <c r="A35" s="7">
        <v>9</v>
      </c>
      <c r="B35" s="36" t="s">
        <v>61</v>
      </c>
      <c r="C35" s="36"/>
      <c r="D35" s="37" t="s">
        <v>62</v>
      </c>
      <c r="E35" s="38"/>
      <c r="F35" s="38"/>
      <c r="G35" s="39" t="s">
        <v>10</v>
      </c>
      <c r="H35" s="44">
        <v>120</v>
      </c>
      <c r="I35" s="44"/>
      <c r="J35" s="41"/>
      <c r="K35" s="42">
        <f>IF(AND(H35= "",I35= ""), 0, ROUND(ROUND(J35, 2) * ROUND(IF(I35="",H35,I35),  2), 2))</f>
        <v/>
      </c>
      <c r="L35" s="7"/>
      <c r="N35" s="43">
        <v>0.2</v>
      </c>
      <c r="R35" s="7">
        <v>17</v>
      </c>
    </row>
    <row r="36" spans="1:18" hidden="1">
      <c r="A36" s="7" t="s">
        <v>63</v>
      </c>
    </row>
    <row r="37" spans="1:18" hidden="1">
      <c r="A37" s="7" t="s">
        <v>48</v>
      </c>
    </row>
    <row r="38" spans="1:18" hidden="1">
      <c r="A38" s="7" t="s">
        <v>42</v>
      </c>
    </row>
    <row r="39" spans="1:18">
      <c r="A39" s="7">
        <v>5</v>
      </c>
      <c r="B39" s="29" t="s">
        <v>64</v>
      </c>
      <c r="C39" s="29"/>
      <c r="D39" s="34" t="s">
        <v>65</v>
      </c>
      <c r="E39" s="34"/>
      <c r="F39" s="34"/>
      <c r="G39" s="34"/>
      <c r="H39" s="34"/>
      <c r="I39" s="34"/>
      <c r="J39" s="34"/>
      <c r="K39" s="35"/>
      <c r="L39" s="7"/>
    </row>
    <row r="40" spans="1:18" hidden="1">
      <c r="A40" s="7" t="s">
        <v>45</v>
      </c>
    </row>
    <row r="41" spans="1:18">
      <c r="A41" s="7">
        <v>9</v>
      </c>
      <c r="B41" s="36" t="s">
        <v>66</v>
      </c>
      <c r="C41" s="36"/>
      <c r="D41" s="37" t="s">
        <v>67</v>
      </c>
      <c r="E41" s="38"/>
      <c r="F41" s="38"/>
      <c r="G41" s="39" t="s">
        <v>68</v>
      </c>
      <c r="H41" s="45">
        <v>82.5</v>
      </c>
      <c r="I41" s="45"/>
      <c r="J41" s="41"/>
      <c r="K41" s="42">
        <f>IF(AND(H41= "",I41= ""), 0, ROUND(ROUND(J41, 2) * ROUND(IF(I41="",H41,I41),  3), 2))</f>
        <v/>
      </c>
      <c r="L41" s="7"/>
      <c r="N41" s="43">
        <v>0.2</v>
      </c>
      <c r="R41" s="7">
        <v>17</v>
      </c>
    </row>
    <row r="42" spans="1:18" hidden="1">
      <c r="A42" s="7" t="s">
        <v>63</v>
      </c>
    </row>
    <row r="43" spans="1:18" hidden="1">
      <c r="A43" s="7" t="s">
        <v>48</v>
      </c>
    </row>
    <row r="44" spans="1:18" hidden="1">
      <c r="A44" s="7" t="s">
        <v>42</v>
      </c>
    </row>
    <row r="45" spans="1:18">
      <c r="A45" s="7">
        <v>5</v>
      </c>
      <c r="B45" s="29" t="s">
        <v>69</v>
      </c>
      <c r="C45" s="29"/>
      <c r="D45" s="34" t="s">
        <v>70</v>
      </c>
      <c r="E45" s="34"/>
      <c r="F45" s="34"/>
      <c r="G45" s="34"/>
      <c r="H45" s="34"/>
      <c r="I45" s="34"/>
      <c r="J45" s="34"/>
      <c r="K45" s="35"/>
      <c r="L45" s="7"/>
    </row>
    <row r="46" spans="1:18" hidden="1">
      <c r="A46" s="7" t="s">
        <v>45</v>
      </c>
    </row>
    <row r="47" spans="1:18">
      <c r="A47" s="7">
        <v>9</v>
      </c>
      <c r="B47" s="36" t="s">
        <v>71</v>
      </c>
      <c r="C47" s="36"/>
      <c r="D47" s="37" t="s">
        <v>72</v>
      </c>
      <c r="E47" s="38"/>
      <c r="F47" s="38"/>
      <c r="G47" s="39" t="s">
        <v>10</v>
      </c>
      <c r="H47" s="44">
        <v>330</v>
      </c>
      <c r="I47" s="44"/>
      <c r="J47" s="41"/>
      <c r="K47" s="42">
        <f>IF(AND(H47= "",I47= ""), 0, ROUND(ROUND(J47, 2) * ROUND(IF(I47="",H47,I47),  2), 2))</f>
        <v/>
      </c>
      <c r="L47" s="7"/>
      <c r="N47" s="43">
        <v>0.2</v>
      </c>
      <c r="R47" s="7">
        <v>17</v>
      </c>
    </row>
    <row r="48" spans="1:18" hidden="1">
      <c r="A48" s="7" t="s">
        <v>63</v>
      </c>
    </row>
    <row r="49" spans="1:18" hidden="1">
      <c r="A49" s="7" t="s">
        <v>48</v>
      </c>
    </row>
    <row r="50" spans="1:18" hidden="1">
      <c r="A50" s="7" t="s">
        <v>42</v>
      </c>
    </row>
    <row r="51" spans="1:18">
      <c r="A51" s="7">
        <v>5</v>
      </c>
      <c r="B51" s="29" t="s">
        <v>73</v>
      </c>
      <c r="C51" s="29"/>
      <c r="D51" s="34" t="s">
        <v>74</v>
      </c>
      <c r="E51" s="34"/>
      <c r="F51" s="34"/>
      <c r="G51" s="34"/>
      <c r="H51" s="34"/>
      <c r="I51" s="34"/>
      <c r="J51" s="34"/>
      <c r="K51" s="35"/>
      <c r="L51" s="7"/>
    </row>
    <row r="52" spans="1:18" hidden="1">
      <c r="A52" s="7" t="s">
        <v>45</v>
      </c>
    </row>
    <row r="53" spans="1:18">
      <c r="A53" s="7">
        <v>9</v>
      </c>
      <c r="B53" s="36" t="s">
        <v>75</v>
      </c>
      <c r="C53" s="36"/>
      <c r="D53" s="37" t="s">
        <v>76</v>
      </c>
      <c r="E53" s="38"/>
      <c r="F53" s="38"/>
      <c r="G53" s="39" t="s">
        <v>77</v>
      </c>
      <c r="H53" s="44">
        <v>4.4</v>
      </c>
      <c r="I53" s="44"/>
      <c r="J53" s="41"/>
      <c r="K53" s="42">
        <f>IF(AND(H53= "",I53= ""), 0, ROUND(ROUND(J53, 2) * ROUND(IF(I53="",H53,I53),  2), 2))</f>
        <v/>
      </c>
      <c r="L53" s="7"/>
      <c r="N53" s="43">
        <v>0.2</v>
      </c>
      <c r="R53" s="7">
        <v>17</v>
      </c>
    </row>
    <row r="54" spans="1:18" hidden="1">
      <c r="A54" s="7" t="s">
        <v>63</v>
      </c>
    </row>
    <row r="55" spans="1:18" hidden="1">
      <c r="A55" s="7" t="s">
        <v>48</v>
      </c>
    </row>
    <row r="56" spans="1:18" hidden="1">
      <c r="A56" s="7" t="s">
        <v>42</v>
      </c>
    </row>
    <row r="57" spans="1:18">
      <c r="A57" s="7">
        <v>5</v>
      </c>
      <c r="B57" s="29" t="s">
        <v>78</v>
      </c>
      <c r="C57" s="29"/>
      <c r="D57" s="34" t="s">
        <v>79</v>
      </c>
      <c r="E57" s="34"/>
      <c r="F57" s="34"/>
      <c r="G57" s="34"/>
      <c r="H57" s="34"/>
      <c r="I57" s="34"/>
      <c r="J57" s="34"/>
      <c r="K57" s="35"/>
      <c r="L57" s="7"/>
    </row>
    <row r="58" spans="1:18" hidden="1">
      <c r="A58" s="7" t="s">
        <v>45</v>
      </c>
    </row>
    <row r="59" spans="1:18">
      <c r="A59" s="7">
        <v>9</v>
      </c>
      <c r="B59" s="36" t="s">
        <v>80</v>
      </c>
      <c r="C59" s="36"/>
      <c r="D59" s="37" t="s">
        <v>81</v>
      </c>
      <c r="E59" s="38"/>
      <c r="F59" s="38"/>
      <c r="G59" s="39" t="s">
        <v>77</v>
      </c>
      <c r="H59" s="44">
        <v>5</v>
      </c>
      <c r="I59" s="44"/>
      <c r="J59" s="41"/>
      <c r="K59" s="42">
        <f>IF(AND(H59= "",I59= ""), 0, ROUND(ROUND(J59, 2) * ROUND(IF(I59="",H59,I59),  2), 2))</f>
        <v/>
      </c>
      <c r="L59" s="7"/>
      <c r="N59" s="43">
        <v>0.2</v>
      </c>
      <c r="R59" s="7">
        <v>17</v>
      </c>
    </row>
    <row r="60" spans="1:18" hidden="1">
      <c r="A60" s="7" t="s">
        <v>63</v>
      </c>
    </row>
    <row r="61" spans="1:18" hidden="1">
      <c r="A61" s="7" t="s">
        <v>48</v>
      </c>
    </row>
    <row r="62" spans="1:18" hidden="1">
      <c r="A62" s="7" t="s">
        <v>42</v>
      </c>
    </row>
    <row r="63" spans="1:18" hidden="1">
      <c r="A63" s="7" t="s">
        <v>53</v>
      </c>
    </row>
    <row r="64" spans="1:18">
      <c r="A64" s="7">
        <v>4</v>
      </c>
      <c r="B64" s="29" t="s">
        <v>82</v>
      </c>
      <c r="C64" s="29"/>
      <c r="D64" s="32" t="s">
        <v>83</v>
      </c>
      <c r="E64" s="32"/>
      <c r="F64" s="32"/>
      <c r="G64" s="32"/>
      <c r="H64" s="32"/>
      <c r="I64" s="32"/>
      <c r="J64" s="32"/>
      <c r="K64" s="33"/>
      <c r="L64" s="7"/>
    </row>
    <row r="65" spans="1:18">
      <c r="A65" s="7">
        <v>5</v>
      </c>
      <c r="B65" s="29" t="s">
        <v>84</v>
      </c>
      <c r="C65" s="29"/>
      <c r="D65" s="34" t="s">
        <v>85</v>
      </c>
      <c r="E65" s="34"/>
      <c r="F65" s="34"/>
      <c r="G65" s="34"/>
      <c r="H65" s="34"/>
      <c r="I65" s="34"/>
      <c r="J65" s="34"/>
      <c r="K65" s="35"/>
      <c r="L65" s="7"/>
    </row>
    <row r="66" spans="1:18" hidden="1">
      <c r="A66" s="7" t="s">
        <v>45</v>
      </c>
    </row>
    <row r="67" spans="1:18">
      <c r="A67" s="7">
        <v>9</v>
      </c>
      <c r="B67" s="36" t="s">
        <v>86</v>
      </c>
      <c r="C67" s="36"/>
      <c r="D67" s="37" t="s">
        <v>87</v>
      </c>
      <c r="E67" s="38"/>
      <c r="F67" s="38"/>
      <c r="G67" s="39" t="s">
        <v>77</v>
      </c>
      <c r="H67" s="44">
        <v>47</v>
      </c>
      <c r="I67" s="44"/>
      <c r="J67" s="41"/>
      <c r="K67" s="42">
        <f>IF(AND(H67= "",I67= ""), 0, ROUND(ROUND(J67, 2) * ROUND(IF(I67="",H67,I67),  2), 2))</f>
        <v/>
      </c>
      <c r="L67" s="7"/>
      <c r="N67" s="43">
        <v>0.2</v>
      </c>
      <c r="R67" s="7">
        <v>17</v>
      </c>
    </row>
    <row r="68" spans="1:18" hidden="1">
      <c r="A68" s="7" t="s">
        <v>63</v>
      </c>
    </row>
    <row r="69" spans="1:18" hidden="1">
      <c r="A69" s="7" t="s">
        <v>48</v>
      </c>
    </row>
    <row r="70" spans="1:18">
      <c r="A70" s="7">
        <v>9</v>
      </c>
      <c r="B70" s="36" t="s">
        <v>88</v>
      </c>
      <c r="C70" s="36"/>
      <c r="D70" s="37" t="s">
        <v>89</v>
      </c>
      <c r="E70" s="38"/>
      <c r="F70" s="38"/>
      <c r="G70" s="39" t="s">
        <v>77</v>
      </c>
      <c r="H70" s="44">
        <v>51</v>
      </c>
      <c r="I70" s="44"/>
      <c r="J70" s="41"/>
      <c r="K70" s="42">
        <f>IF(AND(H70= "",I70= ""), 0, ROUND(ROUND(J70, 2) * ROUND(IF(I70="",H70,I70),  2), 2))</f>
        <v/>
      </c>
      <c r="L70" s="7"/>
      <c r="N70" s="43">
        <v>0.2</v>
      </c>
      <c r="R70" s="7">
        <v>17</v>
      </c>
    </row>
    <row r="71" spans="1:18" hidden="1">
      <c r="A71" s="7" t="s">
        <v>63</v>
      </c>
    </row>
    <row r="72" spans="1:18" hidden="1">
      <c r="A72" s="7" t="s">
        <v>48</v>
      </c>
    </row>
    <row r="73" spans="1:18">
      <c r="A73" s="7">
        <v>9</v>
      </c>
      <c r="B73" s="36" t="s">
        <v>90</v>
      </c>
      <c r="C73" s="36"/>
      <c r="D73" s="37" t="s">
        <v>91</v>
      </c>
      <c r="E73" s="38"/>
      <c r="F73" s="38"/>
      <c r="G73" s="39" t="s">
        <v>77</v>
      </c>
      <c r="H73" s="44">
        <v>27</v>
      </c>
      <c r="I73" s="44"/>
      <c r="J73" s="41"/>
      <c r="K73" s="42">
        <f>IF(AND(H73= "",I73= ""), 0, ROUND(ROUND(J73, 2) * ROUND(IF(I73="",H73,I73),  2), 2))</f>
        <v/>
      </c>
      <c r="L73" s="7"/>
      <c r="N73" s="43">
        <v>0.2</v>
      </c>
      <c r="R73" s="7">
        <v>17</v>
      </c>
    </row>
    <row r="74" spans="1:18" hidden="1">
      <c r="A74" s="7" t="s">
        <v>63</v>
      </c>
    </row>
    <row r="75" spans="1:18" hidden="1">
      <c r="A75" s="7" t="s">
        <v>48</v>
      </c>
    </row>
    <row r="76" spans="1:18" hidden="1">
      <c r="A76" s="7" t="s">
        <v>42</v>
      </c>
    </row>
    <row r="77" spans="1:18">
      <c r="A77" s="7">
        <v>5</v>
      </c>
      <c r="B77" s="29" t="s">
        <v>92</v>
      </c>
      <c r="C77" s="29"/>
      <c r="D77" s="34" t="s">
        <v>93</v>
      </c>
      <c r="E77" s="34"/>
      <c r="F77" s="34"/>
      <c r="G77" s="34"/>
      <c r="H77" s="34"/>
      <c r="I77" s="34"/>
      <c r="J77" s="34"/>
      <c r="K77" s="35"/>
      <c r="L77" s="7"/>
    </row>
    <row r="78" spans="1:18" hidden="1">
      <c r="A78" s="7" t="s">
        <v>45</v>
      </c>
    </row>
    <row r="79" spans="1:18">
      <c r="A79" s="7">
        <v>9</v>
      </c>
      <c r="B79" s="36" t="s">
        <v>94</v>
      </c>
      <c r="C79" s="36"/>
      <c r="D79" s="37" t="s">
        <v>95</v>
      </c>
      <c r="E79" s="38"/>
      <c r="F79" s="38"/>
      <c r="G79" s="39" t="s">
        <v>77</v>
      </c>
      <c r="H79" s="44">
        <v>27</v>
      </c>
      <c r="I79" s="44"/>
      <c r="J79" s="41"/>
      <c r="K79" s="42">
        <f>IF(AND(H79= "",I79= ""), 0, ROUND(ROUND(J79, 2) * ROUND(IF(I79="",H79,I79),  2), 2))</f>
        <v/>
      </c>
      <c r="L79" s="7"/>
      <c r="N79" s="43">
        <v>0.2</v>
      </c>
      <c r="R79" s="7">
        <v>17</v>
      </c>
    </row>
    <row r="80" spans="1:18" hidden="1">
      <c r="A80" s="7" t="s">
        <v>63</v>
      </c>
    </row>
    <row r="81" spans="1:18" hidden="1">
      <c r="A81" s="7" t="s">
        <v>48</v>
      </c>
    </row>
    <row r="82" spans="1:18" hidden="1">
      <c r="A82" s="7" t="s">
        <v>42</v>
      </c>
    </row>
    <row r="83" spans="1:18">
      <c r="A83" s="7">
        <v>5</v>
      </c>
      <c r="B83" s="29" t="s">
        <v>96</v>
      </c>
      <c r="C83" s="29"/>
      <c r="D83" s="34" t="s">
        <v>97</v>
      </c>
      <c r="E83" s="34"/>
      <c r="F83" s="34"/>
      <c r="G83" s="34"/>
      <c r="H83" s="34"/>
      <c r="I83" s="34"/>
      <c r="J83" s="34"/>
      <c r="K83" s="35"/>
      <c r="L83" s="7"/>
    </row>
    <row r="84" spans="1:18" hidden="1">
      <c r="A84" s="7" t="s">
        <v>45</v>
      </c>
    </row>
    <row r="85" spans="1:18">
      <c r="A85" s="7">
        <v>9</v>
      </c>
      <c r="B85" s="36" t="s">
        <v>98</v>
      </c>
      <c r="C85" s="36"/>
      <c r="D85" s="37" t="s">
        <v>99</v>
      </c>
      <c r="E85" s="38"/>
      <c r="F85" s="38"/>
      <c r="G85" s="39" t="s">
        <v>77</v>
      </c>
      <c r="H85" s="44">
        <v>94</v>
      </c>
      <c r="I85" s="44"/>
      <c r="J85" s="41"/>
      <c r="K85" s="42">
        <f>IF(AND(H85= "",I85= ""), 0, ROUND(ROUND(J85, 2) * ROUND(IF(I85="",H85,I85),  2), 2))</f>
        <v/>
      </c>
      <c r="L85" s="7"/>
      <c r="N85" s="43">
        <v>0.2</v>
      </c>
      <c r="R85" s="7">
        <v>17</v>
      </c>
    </row>
    <row r="86" spans="1:18" hidden="1">
      <c r="A86" s="7" t="s">
        <v>63</v>
      </c>
    </row>
    <row r="87" spans="1:18" hidden="1">
      <c r="A87" s="7" t="s">
        <v>48</v>
      </c>
    </row>
    <row r="88" spans="1:18">
      <c r="A88" s="7">
        <v>9</v>
      </c>
      <c r="B88" s="36" t="s">
        <v>100</v>
      </c>
      <c r="C88" s="36"/>
      <c r="D88" s="37" t="s">
        <v>101</v>
      </c>
      <c r="E88" s="38"/>
      <c r="F88" s="38"/>
      <c r="G88" s="39" t="s">
        <v>77</v>
      </c>
      <c r="H88" s="44">
        <v>102</v>
      </c>
      <c r="I88" s="44"/>
      <c r="J88" s="41"/>
      <c r="K88" s="42">
        <f>IF(AND(H88= "",I88= ""), 0, ROUND(ROUND(J88, 2) * ROUND(IF(I88="",H88,I88),  2), 2))</f>
        <v/>
      </c>
      <c r="L88" s="7"/>
      <c r="N88" s="43">
        <v>0.2</v>
      </c>
      <c r="R88" s="7">
        <v>17</v>
      </c>
    </row>
    <row r="89" spans="1:18" hidden="1">
      <c r="A89" s="7" t="s">
        <v>63</v>
      </c>
    </row>
    <row r="90" spans="1:18" hidden="1">
      <c r="A90" s="7" t="s">
        <v>48</v>
      </c>
    </row>
    <row r="91" spans="1:18" hidden="1">
      <c r="A91" s="7" t="s">
        <v>42</v>
      </c>
    </row>
    <row r="92" spans="1:18">
      <c r="A92" s="7">
        <v>5</v>
      </c>
      <c r="B92" s="29" t="s">
        <v>102</v>
      </c>
      <c r="C92" s="29"/>
      <c r="D92" s="34" t="s">
        <v>103</v>
      </c>
      <c r="E92" s="34"/>
      <c r="F92" s="34"/>
      <c r="G92" s="34"/>
      <c r="H92" s="34"/>
      <c r="I92" s="34"/>
      <c r="J92" s="34"/>
      <c r="K92" s="35"/>
      <c r="L92" s="7"/>
    </row>
    <row r="93" spans="1:18" hidden="1">
      <c r="A93" s="7" t="s">
        <v>45</v>
      </c>
    </row>
    <row r="94" spans="1:18">
      <c r="A94" s="7">
        <v>9</v>
      </c>
      <c r="B94" s="36" t="s">
        <v>104</v>
      </c>
      <c r="C94" s="36"/>
      <c r="D94" s="37" t="s">
        <v>105</v>
      </c>
      <c r="E94" s="38"/>
      <c r="F94" s="38"/>
      <c r="G94" s="39" t="s">
        <v>77</v>
      </c>
      <c r="H94" s="44">
        <v>125</v>
      </c>
      <c r="I94" s="44"/>
      <c r="J94" s="41"/>
      <c r="K94" s="42">
        <f>IF(AND(H94= "",I94= ""), 0, ROUND(ROUND(J94, 2) * ROUND(IF(I94="",H94,I94),  2), 2))</f>
        <v/>
      </c>
      <c r="L94" s="7"/>
      <c r="N94" s="43">
        <v>0.2</v>
      </c>
      <c r="R94" s="7">
        <v>17</v>
      </c>
    </row>
    <row r="95" spans="1:18" hidden="1">
      <c r="A95" s="7" t="s">
        <v>63</v>
      </c>
    </row>
    <row r="96" spans="1:18" hidden="1">
      <c r="A96" s="7" t="s">
        <v>63</v>
      </c>
    </row>
    <row r="97" spans="1:18" hidden="1">
      <c r="A97" s="7" t="s">
        <v>63</v>
      </c>
    </row>
    <row r="98" spans="1:18" hidden="1">
      <c r="A98" s="7" t="s">
        <v>48</v>
      </c>
    </row>
    <row r="99" spans="1:18" hidden="1">
      <c r="A99" s="7" t="s">
        <v>42</v>
      </c>
    </row>
    <row r="100" spans="1:18">
      <c r="A100" s="7">
        <v>5</v>
      </c>
      <c r="B100" s="29" t="s">
        <v>106</v>
      </c>
      <c r="C100" s="29"/>
      <c r="D100" s="34" t="s">
        <v>107</v>
      </c>
      <c r="E100" s="34"/>
      <c r="F100" s="34"/>
      <c r="G100" s="34"/>
      <c r="H100" s="34"/>
      <c r="I100" s="34"/>
      <c r="J100" s="34"/>
      <c r="K100" s="35"/>
      <c r="L100" s="7"/>
    </row>
    <row r="101" spans="1:18" hidden="1">
      <c r="A101" s="7" t="s">
        <v>45</v>
      </c>
    </row>
    <row r="102" spans="1:18">
      <c r="A102" s="7">
        <v>9</v>
      </c>
      <c r="B102" s="36" t="s">
        <v>108</v>
      </c>
      <c r="C102" s="36"/>
      <c r="D102" s="37" t="s">
        <v>109</v>
      </c>
      <c r="E102" s="38"/>
      <c r="F102" s="38"/>
      <c r="G102" s="39" t="s">
        <v>110</v>
      </c>
      <c r="H102" s="40">
        <v>1</v>
      </c>
      <c r="I102" s="40"/>
      <c r="J102" s="41"/>
      <c r="K102" s="42">
        <f>IF(AND(H102= "",I102= ""), 0, ROUND(ROUND(J102, 2) * ROUND(IF(I102="",H102,I102),  0), 2))</f>
        <v/>
      </c>
      <c r="L102" s="7"/>
      <c r="N102" s="43">
        <v>0.2</v>
      </c>
      <c r="R102" s="7">
        <v>17</v>
      </c>
    </row>
    <row r="103" spans="1:18" hidden="1">
      <c r="A103" s="7" t="s">
        <v>48</v>
      </c>
    </row>
    <row r="104" spans="1:18" hidden="1">
      <c r="A104" s="7" t="s">
        <v>42</v>
      </c>
    </row>
    <row r="105" spans="1:18">
      <c r="A105" s="7">
        <v>5</v>
      </c>
      <c r="B105" s="29" t="s">
        <v>111</v>
      </c>
      <c r="C105" s="29"/>
      <c r="D105" s="34" t="s">
        <v>112</v>
      </c>
      <c r="E105" s="34"/>
      <c r="F105" s="34"/>
      <c r="G105" s="34"/>
      <c r="H105" s="34"/>
      <c r="I105" s="34"/>
      <c r="J105" s="34"/>
      <c r="K105" s="35"/>
      <c r="L105" s="7"/>
    </row>
    <row r="106" spans="1:18" hidden="1">
      <c r="A106" s="7" t="s">
        <v>45</v>
      </c>
    </row>
    <row r="107" spans="1:18">
      <c r="A107" s="7">
        <v>9</v>
      </c>
      <c r="B107" s="36" t="s">
        <v>113</v>
      </c>
      <c r="C107" s="36"/>
      <c r="D107" s="37" t="s">
        <v>114</v>
      </c>
      <c r="E107" s="38"/>
      <c r="F107" s="38"/>
      <c r="G107" s="39" t="s">
        <v>77</v>
      </c>
      <c r="H107" s="44">
        <v>98</v>
      </c>
      <c r="I107" s="44"/>
      <c r="J107" s="41"/>
      <c r="K107" s="42">
        <f>IF(AND(H107= "",I107= ""), 0, ROUND(ROUND(J107, 2) * ROUND(IF(I107="",H107,I107),  2), 2))</f>
        <v/>
      </c>
      <c r="L107" s="7"/>
      <c r="N107" s="43">
        <v>0.2</v>
      </c>
      <c r="R107" s="7">
        <v>17</v>
      </c>
    </row>
    <row r="108" spans="1:18" hidden="1">
      <c r="A108" s="7" t="s">
        <v>63</v>
      </c>
    </row>
    <row r="109" spans="1:18" hidden="1">
      <c r="A109" s="7" t="s">
        <v>48</v>
      </c>
    </row>
    <row r="110" spans="1:18" hidden="1">
      <c r="A110" s="7" t="s">
        <v>42</v>
      </c>
    </row>
    <row r="111" spans="1:18">
      <c r="A111" s="7">
        <v>5</v>
      </c>
      <c r="B111" s="29" t="s">
        <v>115</v>
      </c>
      <c r="C111" s="29"/>
      <c r="D111" s="34" t="s">
        <v>116</v>
      </c>
      <c r="E111" s="34"/>
      <c r="F111" s="34"/>
      <c r="G111" s="34"/>
      <c r="H111" s="34"/>
      <c r="I111" s="34"/>
      <c r="J111" s="34"/>
      <c r="K111" s="35"/>
      <c r="L111" s="7"/>
    </row>
    <row r="112" spans="1:18" hidden="1">
      <c r="A112" s="7" t="s">
        <v>45</v>
      </c>
    </row>
    <row r="113" spans="1:18">
      <c r="A113" s="7">
        <v>9</v>
      </c>
      <c r="B113" s="36" t="s">
        <v>117</v>
      </c>
      <c r="C113" s="36"/>
      <c r="D113" s="37" t="s">
        <v>116</v>
      </c>
      <c r="E113" s="38"/>
      <c r="F113" s="38"/>
      <c r="G113" s="39" t="s">
        <v>47</v>
      </c>
      <c r="H113" s="40">
        <v>1</v>
      </c>
      <c r="I113" s="40"/>
      <c r="J113" s="41"/>
      <c r="K113" s="42">
        <f>IF(AND(H113= "",I113= ""), 0, ROUND(ROUND(J113, 2) * ROUND(IF(I113="",H113,I113),  0), 2))</f>
        <v/>
      </c>
      <c r="L113" s="7"/>
      <c r="N113" s="43">
        <v>0.2</v>
      </c>
      <c r="R113" s="7">
        <v>17</v>
      </c>
    </row>
    <row r="114" spans="1:18" hidden="1">
      <c r="A114" s="7" t="s">
        <v>48</v>
      </c>
    </row>
    <row r="115" spans="1:18" hidden="1">
      <c r="A115" s="7" t="s">
        <v>42</v>
      </c>
    </row>
    <row r="116" spans="1:18">
      <c r="A116" s="7">
        <v>5</v>
      </c>
      <c r="B116" s="29" t="s">
        <v>118</v>
      </c>
      <c r="C116" s="29"/>
      <c r="D116" s="34" t="s">
        <v>119</v>
      </c>
      <c r="E116" s="34"/>
      <c r="F116" s="34"/>
      <c r="G116" s="34"/>
      <c r="H116" s="34"/>
      <c r="I116" s="34"/>
      <c r="J116" s="34"/>
      <c r="K116" s="35"/>
      <c r="L116" s="7"/>
    </row>
    <row r="117" spans="1:18" hidden="1">
      <c r="A117" s="7" t="s">
        <v>45</v>
      </c>
    </row>
    <row r="118" spans="1:18">
      <c r="A118" s="7">
        <v>9</v>
      </c>
      <c r="B118" s="36" t="s">
        <v>120</v>
      </c>
      <c r="C118" s="36"/>
      <c r="D118" s="37" t="s">
        <v>119</v>
      </c>
      <c r="E118" s="38"/>
      <c r="F118" s="38"/>
      <c r="G118" s="39" t="s">
        <v>47</v>
      </c>
      <c r="H118" s="40">
        <v>1</v>
      </c>
      <c r="I118" s="40"/>
      <c r="J118" s="41"/>
      <c r="K118" s="42">
        <f>IF(AND(H118= "",I118= ""), 0, ROUND(ROUND(J118, 2) * ROUND(IF(I118="",H118,I118),  0), 2))</f>
        <v/>
      </c>
      <c r="L118" s="7"/>
      <c r="N118" s="43">
        <v>0.2</v>
      </c>
      <c r="R118" s="7">
        <v>17</v>
      </c>
    </row>
    <row r="119" spans="1:18" hidden="1">
      <c r="A119" s="7" t="s">
        <v>48</v>
      </c>
    </row>
    <row r="120" spans="1:18" hidden="1">
      <c r="A120" s="7" t="s">
        <v>42</v>
      </c>
    </row>
    <row r="121" spans="1:18" hidden="1">
      <c r="A121" s="7" t="s">
        <v>53</v>
      </c>
    </row>
    <row r="122" spans="1:18">
      <c r="A122" s="7">
        <v>4</v>
      </c>
      <c r="B122" s="29" t="s">
        <v>121</v>
      </c>
      <c r="C122" s="29"/>
      <c r="D122" s="32" t="s">
        <v>122</v>
      </c>
      <c r="E122" s="32"/>
      <c r="F122" s="32"/>
      <c r="G122" s="32"/>
      <c r="H122" s="32"/>
      <c r="I122" s="32"/>
      <c r="J122" s="32"/>
      <c r="K122" s="33"/>
      <c r="L122" s="7"/>
    </row>
    <row r="123" spans="1:18">
      <c r="A123" s="7">
        <v>5</v>
      </c>
      <c r="B123" s="29" t="s">
        <v>123</v>
      </c>
      <c r="C123" s="29"/>
      <c r="D123" s="34" t="s">
        <v>85</v>
      </c>
      <c r="E123" s="34"/>
      <c r="F123" s="34"/>
      <c r="G123" s="34"/>
      <c r="H123" s="34"/>
      <c r="I123" s="34"/>
      <c r="J123" s="34"/>
      <c r="K123" s="35"/>
      <c r="L123" s="7"/>
    </row>
    <row r="124" spans="1:18" hidden="1">
      <c r="A124" s="7" t="s">
        <v>45</v>
      </c>
    </row>
    <row r="125" spans="1:18">
      <c r="A125" s="7">
        <v>9</v>
      </c>
      <c r="B125" s="36" t="s">
        <v>124</v>
      </c>
      <c r="C125" s="36"/>
      <c r="D125" s="37" t="s">
        <v>125</v>
      </c>
      <c r="E125" s="38"/>
      <c r="F125" s="38"/>
      <c r="G125" s="39" t="s">
        <v>77</v>
      </c>
      <c r="H125" s="44">
        <v>5</v>
      </c>
      <c r="I125" s="44"/>
      <c r="J125" s="41"/>
      <c r="K125" s="42">
        <f>IF(AND(H125= "",I125= ""), 0, ROUND(ROUND(J125, 2) * ROUND(IF(I125="",H125,I125),  2), 2))</f>
        <v/>
      </c>
      <c r="L125" s="7"/>
      <c r="N125" s="43">
        <v>0.2</v>
      </c>
      <c r="R125" s="7">
        <v>17</v>
      </c>
    </row>
    <row r="126" spans="1:18" hidden="1">
      <c r="A126" s="7" t="s">
        <v>48</v>
      </c>
    </row>
    <row r="127" spans="1:18" hidden="1">
      <c r="A127" s="7" t="s">
        <v>42</v>
      </c>
    </row>
    <row r="128" spans="1:18">
      <c r="A128" s="7">
        <v>5</v>
      </c>
      <c r="B128" s="29" t="s">
        <v>126</v>
      </c>
      <c r="C128" s="29"/>
      <c r="D128" s="34" t="s">
        <v>127</v>
      </c>
      <c r="E128" s="34"/>
      <c r="F128" s="34"/>
      <c r="G128" s="34"/>
      <c r="H128" s="34"/>
      <c r="I128" s="34"/>
      <c r="J128" s="34"/>
      <c r="K128" s="35"/>
      <c r="L128" s="7"/>
    </row>
    <row r="129" spans="1:18" hidden="1">
      <c r="A129" s="7" t="s">
        <v>45</v>
      </c>
    </row>
    <row r="130" spans="1:18">
      <c r="A130" s="7">
        <v>9</v>
      </c>
      <c r="B130" s="36" t="s">
        <v>128</v>
      </c>
      <c r="C130" s="36"/>
      <c r="D130" s="37" t="s">
        <v>129</v>
      </c>
      <c r="E130" s="38"/>
      <c r="F130" s="38"/>
      <c r="G130" s="39" t="s">
        <v>77</v>
      </c>
      <c r="H130" s="44">
        <v>5</v>
      </c>
      <c r="I130" s="44"/>
      <c r="J130" s="41"/>
      <c r="K130" s="42">
        <f>IF(AND(H130= "",I130= ""), 0, ROUND(ROUND(J130, 2) * ROUND(IF(I130="",H130,I130),  2), 2))</f>
        <v/>
      </c>
      <c r="L130" s="7"/>
      <c r="N130" s="43">
        <v>0.2</v>
      </c>
      <c r="R130" s="7">
        <v>17</v>
      </c>
    </row>
    <row r="131" spans="1:18" hidden="1">
      <c r="A131" s="7" t="s">
        <v>48</v>
      </c>
    </row>
    <row r="132" spans="1:18" hidden="1">
      <c r="A132" s="7" t="s">
        <v>42</v>
      </c>
    </row>
    <row r="133" spans="1:18">
      <c r="A133" s="7">
        <v>5</v>
      </c>
      <c r="B133" s="29" t="s">
        <v>130</v>
      </c>
      <c r="C133" s="29"/>
      <c r="D133" s="34" t="s">
        <v>131</v>
      </c>
      <c r="E133" s="34"/>
      <c r="F133" s="34"/>
      <c r="G133" s="34"/>
      <c r="H133" s="34"/>
      <c r="I133" s="34"/>
      <c r="J133" s="34"/>
      <c r="K133" s="35"/>
      <c r="L133" s="7"/>
    </row>
    <row r="134" spans="1:18" hidden="1">
      <c r="A134" s="7" t="s">
        <v>45</v>
      </c>
    </row>
    <row r="135" spans="1:18">
      <c r="A135" s="7">
        <v>9</v>
      </c>
      <c r="B135" s="36" t="s">
        <v>132</v>
      </c>
      <c r="C135" s="36"/>
      <c r="D135" s="37" t="s">
        <v>133</v>
      </c>
      <c r="E135" s="38"/>
      <c r="F135" s="38"/>
      <c r="G135" s="39" t="s">
        <v>11</v>
      </c>
      <c r="H135" s="40">
        <v>1</v>
      </c>
      <c r="I135" s="40"/>
      <c r="J135" s="41"/>
      <c r="K135" s="42">
        <f>IF(AND(H135= "",I135= ""), 0, ROUND(ROUND(J135, 2) * ROUND(IF(I135="",H135,I135),  0), 2))</f>
        <v/>
      </c>
      <c r="L135" s="7"/>
      <c r="N135" s="43">
        <v>0.2</v>
      </c>
      <c r="R135" s="7">
        <v>17</v>
      </c>
    </row>
    <row r="136" spans="1:18" hidden="1">
      <c r="A136" s="7" t="s">
        <v>48</v>
      </c>
    </row>
    <row r="137" spans="1:18" hidden="1">
      <c r="A137" s="7" t="s">
        <v>42</v>
      </c>
    </row>
    <row r="138" spans="1:18">
      <c r="A138" s="7">
        <v>5</v>
      </c>
      <c r="B138" s="29" t="s">
        <v>134</v>
      </c>
      <c r="C138" s="29"/>
      <c r="D138" s="34" t="s">
        <v>135</v>
      </c>
      <c r="E138" s="34"/>
      <c r="F138" s="34"/>
      <c r="G138" s="34"/>
      <c r="H138" s="34"/>
      <c r="I138" s="34"/>
      <c r="J138" s="34"/>
      <c r="K138" s="35"/>
      <c r="L138" s="7"/>
    </row>
    <row r="139" spans="1:18" hidden="1">
      <c r="A139" s="7" t="s">
        <v>45</v>
      </c>
    </row>
    <row r="140" spans="1:18">
      <c r="A140" s="7">
        <v>9</v>
      </c>
      <c r="B140" s="36" t="s">
        <v>136</v>
      </c>
      <c r="C140" s="36"/>
      <c r="D140" s="37" t="s">
        <v>135</v>
      </c>
      <c r="E140" s="38"/>
      <c r="F140" s="38"/>
      <c r="G140" s="39" t="s">
        <v>11</v>
      </c>
      <c r="H140" s="40">
        <v>1</v>
      </c>
      <c r="I140" s="40"/>
      <c r="J140" s="41"/>
      <c r="K140" s="42">
        <f>IF(AND(H140= "",I140= ""), 0, ROUND(ROUND(J140, 2) * ROUND(IF(I140="",H140,I140),  0), 2))</f>
        <v/>
      </c>
      <c r="L140" s="7"/>
      <c r="N140" s="43">
        <v>0.2</v>
      </c>
      <c r="R140" s="7">
        <v>17</v>
      </c>
    </row>
    <row r="141" spans="1:18" hidden="1">
      <c r="A141" s="7" t="s">
        <v>48</v>
      </c>
    </row>
    <row r="142" spans="1:18" hidden="1">
      <c r="A142" s="7" t="s">
        <v>42</v>
      </c>
    </row>
    <row r="143" spans="1:18">
      <c r="A143" s="7">
        <v>5</v>
      </c>
      <c r="B143" s="29" t="s">
        <v>137</v>
      </c>
      <c r="C143" s="29"/>
      <c r="D143" s="34" t="s">
        <v>138</v>
      </c>
      <c r="E143" s="34"/>
      <c r="F143" s="34"/>
      <c r="G143" s="34"/>
      <c r="H143" s="34"/>
      <c r="I143" s="34"/>
      <c r="J143" s="34"/>
      <c r="K143" s="35"/>
      <c r="L143" s="7"/>
    </row>
    <row r="144" spans="1:18" hidden="1">
      <c r="A144" s="7" t="s">
        <v>45</v>
      </c>
    </row>
    <row r="145" spans="1:18">
      <c r="A145" s="7">
        <v>9</v>
      </c>
      <c r="B145" s="36" t="s">
        <v>139</v>
      </c>
      <c r="C145" s="36"/>
      <c r="D145" s="37" t="s">
        <v>138</v>
      </c>
      <c r="E145" s="38"/>
      <c r="F145" s="38"/>
      <c r="G145" s="39" t="s">
        <v>110</v>
      </c>
      <c r="H145" s="40">
        <v>1</v>
      </c>
      <c r="I145" s="40"/>
      <c r="J145" s="41"/>
      <c r="K145" s="42">
        <f>IF(AND(H145= "",I145= ""), 0, ROUND(ROUND(J145, 2) * ROUND(IF(I145="",H145,I145),  0), 2))</f>
        <v/>
      </c>
      <c r="L145" s="7"/>
      <c r="N145" s="43">
        <v>0.2</v>
      </c>
      <c r="R145" s="7">
        <v>17</v>
      </c>
    </row>
    <row r="146" spans="1:18" hidden="1">
      <c r="A146" s="7" t="s">
        <v>48</v>
      </c>
    </row>
    <row r="147" spans="1:18" hidden="1">
      <c r="A147" s="7" t="s">
        <v>42</v>
      </c>
    </row>
    <row r="148" spans="1:18" hidden="1">
      <c r="A148" s="7" t="s">
        <v>53</v>
      </c>
    </row>
    <row r="149" spans="1:18">
      <c r="A149" s="7">
        <v>4</v>
      </c>
      <c r="B149" s="29" t="s">
        <v>140</v>
      </c>
      <c r="C149" s="29"/>
      <c r="D149" s="32" t="s">
        <v>141</v>
      </c>
      <c r="E149" s="32"/>
      <c r="F149" s="32"/>
      <c r="G149" s="32"/>
      <c r="H149" s="32"/>
      <c r="I149" s="32"/>
      <c r="J149" s="32"/>
      <c r="K149" s="33"/>
      <c r="L149" s="7"/>
    </row>
    <row r="150" spans="1:18">
      <c r="A150" s="7">
        <v>5</v>
      </c>
      <c r="B150" s="29" t="s">
        <v>142</v>
      </c>
      <c r="C150" s="29"/>
      <c r="D150" s="34" t="s">
        <v>85</v>
      </c>
      <c r="E150" s="34"/>
      <c r="F150" s="34"/>
      <c r="G150" s="34"/>
      <c r="H150" s="34"/>
      <c r="I150" s="34"/>
      <c r="J150" s="34"/>
      <c r="K150" s="35"/>
      <c r="L150" s="7"/>
    </row>
    <row r="151" spans="1:18" hidden="1">
      <c r="A151" s="7" t="s">
        <v>45</v>
      </c>
    </row>
    <row r="152" spans="1:18">
      <c r="A152" s="7">
        <v>9</v>
      </c>
      <c r="B152" s="36" t="s">
        <v>143</v>
      </c>
      <c r="C152" s="36"/>
      <c r="D152" s="37" t="s">
        <v>144</v>
      </c>
      <c r="E152" s="38"/>
      <c r="F152" s="38"/>
      <c r="G152" s="39" t="s">
        <v>77</v>
      </c>
      <c r="H152" s="44">
        <v>50</v>
      </c>
      <c r="I152" s="44"/>
      <c r="J152" s="41"/>
      <c r="K152" s="42">
        <f>IF(AND(H152= "",I152= ""), 0, ROUND(ROUND(J152, 2) * ROUND(IF(I152="",H152,I152),  2), 2))</f>
        <v/>
      </c>
      <c r="L152" s="7"/>
      <c r="N152" s="43">
        <v>0.2</v>
      </c>
      <c r="R152" s="7">
        <v>17</v>
      </c>
    </row>
    <row r="153" spans="1:18" hidden="1">
      <c r="A153" s="7" t="s">
        <v>63</v>
      </c>
    </row>
    <row r="154" spans="1:18" hidden="1">
      <c r="A154" s="7" t="s">
        <v>48</v>
      </c>
    </row>
    <row r="155" spans="1:18" hidden="1">
      <c r="A155" s="7" t="s">
        <v>42</v>
      </c>
    </row>
    <row r="156" spans="1:18">
      <c r="A156" s="7">
        <v>5</v>
      </c>
      <c r="B156" s="29" t="s">
        <v>145</v>
      </c>
      <c r="C156" s="29"/>
      <c r="D156" s="34" t="s">
        <v>146</v>
      </c>
      <c r="E156" s="34"/>
      <c r="F156" s="34"/>
      <c r="G156" s="34"/>
      <c r="H156" s="34"/>
      <c r="I156" s="34"/>
      <c r="J156" s="34"/>
      <c r="K156" s="35"/>
      <c r="L156" s="7"/>
    </row>
    <row r="157" spans="1:18" hidden="1">
      <c r="A157" s="7" t="s">
        <v>45</v>
      </c>
    </row>
    <row r="158" spans="1:18">
      <c r="A158" s="7">
        <v>9</v>
      </c>
      <c r="B158" s="36" t="s">
        <v>147</v>
      </c>
      <c r="C158" s="36"/>
      <c r="D158" s="37" t="s">
        <v>148</v>
      </c>
      <c r="E158" s="38"/>
      <c r="F158" s="38"/>
      <c r="G158" s="39" t="s">
        <v>77</v>
      </c>
      <c r="H158" s="44">
        <v>50</v>
      </c>
      <c r="I158" s="44"/>
      <c r="J158" s="41"/>
      <c r="K158" s="42">
        <f>IF(AND(H158= "",I158= ""), 0, ROUND(ROUND(J158, 2) * ROUND(IF(I158="",H158,I158),  2), 2))</f>
        <v/>
      </c>
      <c r="L158" s="7"/>
      <c r="N158" s="43">
        <v>0.2</v>
      </c>
      <c r="R158" s="7">
        <v>17</v>
      </c>
    </row>
    <row r="159" spans="1:18" hidden="1">
      <c r="A159" s="7" t="s">
        <v>63</v>
      </c>
    </row>
    <row r="160" spans="1:18" hidden="1">
      <c r="A160" s="7" t="s">
        <v>48</v>
      </c>
    </row>
    <row r="161" spans="1:18" hidden="1">
      <c r="A161" s="7" t="s">
        <v>42</v>
      </c>
    </row>
    <row r="162" spans="1:18">
      <c r="A162" s="7">
        <v>5</v>
      </c>
      <c r="B162" s="29" t="s">
        <v>149</v>
      </c>
      <c r="C162" s="29"/>
      <c r="D162" s="34" t="s">
        <v>103</v>
      </c>
      <c r="E162" s="34"/>
      <c r="F162" s="34"/>
      <c r="G162" s="34"/>
      <c r="H162" s="34"/>
      <c r="I162" s="34"/>
      <c r="J162" s="34"/>
      <c r="K162" s="35"/>
      <c r="L162" s="7"/>
    </row>
    <row r="163" spans="1:18" hidden="1">
      <c r="A163" s="7" t="s">
        <v>45</v>
      </c>
    </row>
    <row r="164" spans="1:18">
      <c r="A164" s="7">
        <v>9</v>
      </c>
      <c r="B164" s="36" t="s">
        <v>150</v>
      </c>
      <c r="C164" s="36"/>
      <c r="D164" s="37" t="s">
        <v>151</v>
      </c>
      <c r="E164" s="38"/>
      <c r="F164" s="38"/>
      <c r="G164" s="39" t="s">
        <v>77</v>
      </c>
      <c r="H164" s="44">
        <v>50</v>
      </c>
      <c r="I164" s="44"/>
      <c r="J164" s="41"/>
      <c r="K164" s="42">
        <f>IF(AND(H164= "",I164= ""), 0, ROUND(ROUND(J164, 2) * ROUND(IF(I164="",H164,I164),  2), 2))</f>
        <v/>
      </c>
      <c r="L164" s="7"/>
      <c r="N164" s="43">
        <v>0.2</v>
      </c>
      <c r="R164" s="7">
        <v>17</v>
      </c>
    </row>
    <row r="165" spans="1:18" hidden="1">
      <c r="A165" s="7" t="s">
        <v>63</v>
      </c>
    </row>
    <row r="166" spans="1:18" hidden="1">
      <c r="A166" s="7" t="s">
        <v>48</v>
      </c>
    </row>
    <row r="167" spans="1:18" hidden="1">
      <c r="A167" s="7" t="s">
        <v>42</v>
      </c>
    </row>
    <row r="168" spans="1:18">
      <c r="A168" s="7">
        <v>5</v>
      </c>
      <c r="B168" s="29" t="s">
        <v>152</v>
      </c>
      <c r="C168" s="29"/>
      <c r="D168" s="34" t="s">
        <v>153</v>
      </c>
      <c r="E168" s="34"/>
      <c r="F168" s="34"/>
      <c r="G168" s="34"/>
      <c r="H168" s="34"/>
      <c r="I168" s="34"/>
      <c r="J168" s="34"/>
      <c r="K168" s="35"/>
      <c r="L168" s="7"/>
    </row>
    <row r="169" spans="1:18" hidden="1">
      <c r="A169" s="7" t="s">
        <v>45</v>
      </c>
    </row>
    <row r="170" spans="1:18">
      <c r="A170" s="7">
        <v>9</v>
      </c>
      <c r="B170" s="36" t="s">
        <v>154</v>
      </c>
      <c r="C170" s="36"/>
      <c r="D170" s="37" t="s">
        <v>153</v>
      </c>
      <c r="E170" s="38"/>
      <c r="F170" s="38"/>
      <c r="G170" s="39" t="s">
        <v>47</v>
      </c>
      <c r="H170" s="40">
        <v>1</v>
      </c>
      <c r="I170" s="40"/>
      <c r="J170" s="41"/>
      <c r="K170" s="42">
        <f>IF(AND(H170= "",I170= ""), 0, ROUND(ROUND(J170, 2) * ROUND(IF(I170="",H170,I170),  0), 2))</f>
        <v/>
      </c>
      <c r="L170" s="7"/>
      <c r="N170" s="43">
        <v>0.2</v>
      </c>
      <c r="R170" s="7">
        <v>17</v>
      </c>
    </row>
    <row r="171" spans="1:18" hidden="1">
      <c r="A171" s="7" t="s">
        <v>48</v>
      </c>
    </row>
    <row r="172" spans="1:18" hidden="1">
      <c r="A172" s="7" t="s">
        <v>42</v>
      </c>
    </row>
    <row r="173" spans="1:18" hidden="1">
      <c r="A173" s="7" t="s">
        <v>53</v>
      </c>
    </row>
    <row r="174" spans="1:18">
      <c r="A174" s="7">
        <v>4</v>
      </c>
      <c r="B174" s="29" t="s">
        <v>155</v>
      </c>
      <c r="C174" s="29"/>
      <c r="D174" s="32" t="s">
        <v>156</v>
      </c>
      <c r="E174" s="32"/>
      <c r="F174" s="32"/>
      <c r="G174" s="32"/>
      <c r="H174" s="32"/>
      <c r="I174" s="32"/>
      <c r="J174" s="32"/>
      <c r="K174" s="33"/>
      <c r="L174" s="7"/>
    </row>
    <row r="175" spans="1:18">
      <c r="A175" s="7">
        <v>5</v>
      </c>
      <c r="B175" s="29" t="s">
        <v>157</v>
      </c>
      <c r="C175" s="29"/>
      <c r="D175" s="34" t="s">
        <v>158</v>
      </c>
      <c r="E175" s="34"/>
      <c r="F175" s="34"/>
      <c r="G175" s="34"/>
      <c r="H175" s="34"/>
      <c r="I175" s="34"/>
      <c r="J175" s="34"/>
      <c r="K175" s="35"/>
      <c r="L175" s="7"/>
    </row>
    <row r="176" spans="1:18" hidden="1">
      <c r="A176" s="7" t="s">
        <v>45</v>
      </c>
    </row>
    <row r="177" spans="1:18">
      <c r="A177" s="7">
        <v>9</v>
      </c>
      <c r="B177" s="36" t="s">
        <v>159</v>
      </c>
      <c r="C177" s="36"/>
      <c r="D177" s="37" t="s">
        <v>160</v>
      </c>
      <c r="E177" s="38"/>
      <c r="F177" s="38"/>
      <c r="G177" s="39" t="s">
        <v>68</v>
      </c>
      <c r="H177" s="45">
        <v>204</v>
      </c>
      <c r="I177" s="45"/>
      <c r="J177" s="41"/>
      <c r="K177" s="42">
        <f>IF(AND(H177= "",I177= ""), 0, ROUND(ROUND(J177, 2) * ROUND(IF(I177="",H177,I177),  3), 2))</f>
        <v/>
      </c>
      <c r="L177" s="7"/>
      <c r="N177" s="43">
        <v>0.2</v>
      </c>
      <c r="R177" s="7">
        <v>17</v>
      </c>
    </row>
    <row r="178" spans="1:18" hidden="1">
      <c r="A178" s="7" t="s">
        <v>63</v>
      </c>
    </row>
    <row r="179" spans="1:18" hidden="1">
      <c r="A179" s="7" t="s">
        <v>48</v>
      </c>
    </row>
    <row r="180" spans="1:18" hidden="1">
      <c r="A180" s="7" t="s">
        <v>42</v>
      </c>
    </row>
    <row r="181" spans="1:18">
      <c r="A181" s="7">
        <v>5</v>
      </c>
      <c r="B181" s="29" t="s">
        <v>161</v>
      </c>
      <c r="C181" s="29"/>
      <c r="D181" s="34" t="s">
        <v>162</v>
      </c>
      <c r="E181" s="34"/>
      <c r="F181" s="34"/>
      <c r="G181" s="34"/>
      <c r="H181" s="34"/>
      <c r="I181" s="34"/>
      <c r="J181" s="34"/>
      <c r="K181" s="35"/>
      <c r="L181" s="7"/>
    </row>
    <row r="182" spans="1:18" hidden="1">
      <c r="A182" s="7" t="s">
        <v>45</v>
      </c>
    </row>
    <row r="183" spans="1:18">
      <c r="A183" s="7">
        <v>9</v>
      </c>
      <c r="B183" s="36" t="s">
        <v>163</v>
      </c>
      <c r="C183" s="36"/>
      <c r="D183" s="37" t="s">
        <v>162</v>
      </c>
      <c r="E183" s="38"/>
      <c r="F183" s="38"/>
      <c r="G183" s="39" t="s">
        <v>10</v>
      </c>
      <c r="H183" s="44">
        <v>680</v>
      </c>
      <c r="I183" s="44"/>
      <c r="J183" s="41"/>
      <c r="K183" s="42">
        <f>IF(AND(H183= "",I183= ""), 0, ROUND(ROUND(J183, 2) * ROUND(IF(I183="",H183,I183),  2), 2))</f>
        <v/>
      </c>
      <c r="L183" s="7"/>
      <c r="N183" s="43">
        <v>0.2</v>
      </c>
      <c r="R183" s="7">
        <v>17</v>
      </c>
    </row>
    <row r="184" spans="1:18" hidden="1">
      <c r="A184" s="7" t="s">
        <v>63</v>
      </c>
    </row>
    <row r="185" spans="1:18" hidden="1">
      <c r="A185" s="7" t="s">
        <v>48</v>
      </c>
    </row>
    <row r="186" spans="1:18" hidden="1">
      <c r="A186" s="7" t="s">
        <v>42</v>
      </c>
    </row>
    <row r="187" spans="1:18" hidden="1">
      <c r="A187" s="7" t="s">
        <v>53</v>
      </c>
    </row>
    <row r="188" spans="1:18">
      <c r="A188" s="7" t="s">
        <v>38</v>
      </c>
      <c r="B188" s="38"/>
      <c r="C188" s="38"/>
      <c r="K188" s="38"/>
    </row>
    <row r="189" spans="1:18">
      <c r="B189" s="38"/>
      <c r="C189" s="38"/>
      <c r="D189" s="46" t="s">
        <v>39</v>
      </c>
      <c r="E189" s="47"/>
      <c r="F189" s="47"/>
      <c r="G189" s="48"/>
      <c r="H189" s="48"/>
      <c r="I189" s="48"/>
      <c r="J189" s="48"/>
      <c r="K189" s="49"/>
    </row>
    <row r="190" spans="1:18">
      <c r="B190" s="38"/>
      <c r="C190" s="38"/>
      <c r="D190" s="50"/>
      <c r="E190" s="7"/>
      <c r="F190" s="7"/>
      <c r="G190" s="7"/>
      <c r="H190" s="7"/>
      <c r="I190" s="7"/>
      <c r="J190" s="7"/>
      <c r="K190" s="8"/>
    </row>
    <row r="191" spans="1:18">
      <c r="B191" s="38"/>
      <c r="C191" s="38"/>
      <c r="D191" s="51" t="s">
        <v>164</v>
      </c>
      <c r="E191" s="52"/>
      <c r="F191" s="52"/>
      <c r="G191" s="53">
        <f>SUMIF(L12:L188, IF(L11="","",L11), K12:K188)</f>
        <v/>
      </c>
      <c r="H191" s="53"/>
      <c r="I191" s="53"/>
      <c r="J191" s="53"/>
      <c r="K191" s="54"/>
    </row>
    <row r="192" spans="1:18">
      <c r="B192" s="38"/>
      <c r="C192" s="38"/>
      <c r="D192" s="51" t="s">
        <v>165</v>
      </c>
      <c r="E192" s="52"/>
      <c r="F192" s="52"/>
      <c r="G192" s="53">
        <f>ROUND(SUMIF(L12:L188, IF(L11="","",L11), K12:K188) * 0.2, 2)</f>
        <v/>
      </c>
      <c r="H192" s="53"/>
      <c r="I192" s="53"/>
      <c r="J192" s="53"/>
      <c r="K192" s="54"/>
    </row>
    <row r="193" spans="2:18">
      <c r="B193" s="38"/>
      <c r="C193" s="38"/>
      <c r="D193" s="55" t="s">
        <v>166</v>
      </c>
      <c r="E193" s="56"/>
      <c r="F193" s="56"/>
      <c r="G193" s="57">
        <f>SUM(G191:G192)</f>
        <v/>
      </c>
      <c r="H193" s="57"/>
      <c r="I193" s="57"/>
      <c r="J193" s="57"/>
      <c r="K193" s="58"/>
    </row>
    <row r="194" spans="2:18" ht="31.5" customHeight="1">
      <c r="B194" s="3"/>
      <c r="C194" s="3"/>
      <c r="D194" s="59" t="s">
        <v>167</v>
      </c>
      <c r="E194" s="59"/>
      <c r="F194" s="59"/>
      <c r="G194" s="59"/>
      <c r="H194" s="59"/>
      <c r="I194" s="59"/>
      <c r="J194" s="59"/>
      <c r="K194" s="59"/>
    </row>
    <row r="196" spans="2:18">
      <c r="D196" s="60" t="s">
        <v>168</v>
      </c>
      <c r="E196" s="60"/>
      <c r="F196" s="60"/>
      <c r="G196" s="60"/>
      <c r="H196" s="60"/>
      <c r="I196" s="60"/>
      <c r="J196" s="60"/>
      <c r="K196" s="60"/>
    </row>
    <row r="197" spans="2:18">
      <c r="D197" s="61" t="s">
        <v>169</v>
      </c>
      <c r="E197" s="62"/>
      <c r="F197" s="62"/>
      <c r="G197" s="63">
        <f>SUMPRODUCT((L5:L194=L4)*(R5:R194=R197)*(K5:K194))</f>
        <v/>
      </c>
      <c r="H197" s="64"/>
      <c r="I197" s="64"/>
      <c r="J197" s="64"/>
      <c r="K197" s="64"/>
      <c r="R197" s="7">
        <v>17</v>
      </c>
    </row>
    <row r="198" spans="2:18">
      <c r="D198" s="61" t="s">
        <v>170</v>
      </c>
      <c r="E198" s="62"/>
      <c r="F198" s="62"/>
      <c r="G198" s="63">
        <f>SUMPRODUCT((L5:L194=L4)*(R5:R194=R198)*(K5:K194))</f>
        <v/>
      </c>
      <c r="H198" s="64"/>
      <c r="I198" s="64"/>
      <c r="J198" s="64"/>
      <c r="K198" s="64"/>
      <c r="R198" s="7">
        <v>764</v>
      </c>
    </row>
    <row r="200" spans="2:18">
      <c r="D200" s="60" t="s">
        <v>171</v>
      </c>
      <c r="E200" s="60"/>
      <c r="F200" s="60"/>
      <c r="G200" s="60"/>
      <c r="H200" s="60"/>
      <c r="I200" s="60"/>
      <c r="J200" s="60"/>
      <c r="K200" s="60"/>
    </row>
    <row r="201" spans="2:18">
      <c r="D201" s="61" t="s">
        <v>172</v>
      </c>
      <c r="E201" s="62"/>
      <c r="F201" s="62"/>
      <c r="G201" s="63">
        <f>SUMIF(L17:L183, "", K17:K183)</f>
        <v/>
      </c>
      <c r="H201" s="63"/>
      <c r="I201" s="63"/>
      <c r="J201" s="63"/>
      <c r="K201" s="63"/>
    </row>
    <row r="202" spans="2:18">
      <c r="D202" s="65" t="s">
        <v>173</v>
      </c>
      <c r="E202" s="66"/>
      <c r="F202" s="66"/>
      <c r="G202" s="67">
        <f>SUMIF(L17:L22, "", K17:K22)</f>
        <v/>
      </c>
      <c r="H202" s="68"/>
      <c r="I202" s="68"/>
      <c r="J202" s="68"/>
      <c r="K202" s="68"/>
    </row>
    <row r="203" spans="2:18">
      <c r="D203" s="65" t="s">
        <v>174</v>
      </c>
      <c r="E203" s="66"/>
      <c r="F203" s="66"/>
      <c r="G203" s="67">
        <f>SUMIF(L29:L59, "", K29:K59)</f>
        <v/>
      </c>
      <c r="H203" s="68"/>
      <c r="I203" s="68"/>
      <c r="J203" s="68"/>
      <c r="K203" s="68"/>
    </row>
    <row r="204" spans="2:18">
      <c r="D204" s="65" t="s">
        <v>175</v>
      </c>
      <c r="E204" s="66"/>
      <c r="F204" s="66"/>
      <c r="G204" s="67">
        <f>SUMIF(L67:L118, "", K67:K118)</f>
        <v/>
      </c>
      <c r="H204" s="68"/>
      <c r="I204" s="68"/>
      <c r="J204" s="68"/>
      <c r="K204" s="68"/>
    </row>
    <row r="205" spans="2:18">
      <c r="D205" s="65" t="s">
        <v>176</v>
      </c>
      <c r="E205" s="66"/>
      <c r="F205" s="66"/>
      <c r="G205" s="67">
        <f>SUMIF(L125:L145, "", K125:K145)</f>
        <v/>
      </c>
      <c r="H205" s="68"/>
      <c r="I205" s="68"/>
      <c r="J205" s="68"/>
      <c r="K205" s="68"/>
    </row>
    <row r="206" spans="2:18">
      <c r="D206" s="65" t="s">
        <v>177</v>
      </c>
      <c r="E206" s="66"/>
      <c r="F206" s="66"/>
      <c r="G206" s="67">
        <f>SUMIF(L152:L170, "", K152:K170)</f>
        <v/>
      </c>
      <c r="H206" s="68"/>
      <c r="I206" s="68"/>
      <c r="J206" s="68"/>
      <c r="K206" s="68"/>
    </row>
    <row r="207" spans="2:18">
      <c r="D207" s="65" t="s">
        <v>178</v>
      </c>
      <c r="E207" s="66"/>
      <c r="F207" s="66"/>
      <c r="G207" s="67">
        <f>SUMIF(L177:L183, "", K177:K183)</f>
        <v/>
      </c>
      <c r="H207" s="68"/>
      <c r="I207" s="68"/>
      <c r="J207" s="68"/>
      <c r="K207" s="68"/>
    </row>
    <row r="208" spans="2:18" ht="25.5" customHeight="1">
      <c r="D208" s="69" t="s">
        <v>179</v>
      </c>
      <c r="E208" s="70"/>
      <c r="F208" s="70"/>
      <c r="G208" s="71"/>
      <c r="H208" s="71"/>
      <c r="I208" s="71"/>
      <c r="J208" s="71"/>
      <c r="K208" s="72"/>
    </row>
    <row r="209" spans="1:11">
      <c r="D209" s="73"/>
      <c r="E209" s="3"/>
      <c r="F209" s="3"/>
      <c r="G209" s="3"/>
      <c r="H209" s="3"/>
      <c r="I209" s="3"/>
      <c r="J209" s="3"/>
      <c r="K209" s="74"/>
    </row>
    <row r="210" spans="1:11">
      <c r="A210" s="75"/>
      <c r="D210" s="76" t="s">
        <v>164</v>
      </c>
      <c r="E210" s="7"/>
      <c r="F210" s="7"/>
      <c r="G210" s="77">
        <f>SUMIF(L5:L194, IF(L4="","",L4), K5:K194)</f>
        <v/>
      </c>
      <c r="H210" s="78"/>
      <c r="I210" s="78"/>
      <c r="J210" s="78"/>
      <c r="K210" s="79"/>
    </row>
    <row r="211" spans="1:11">
      <c r="A211" s="75"/>
      <c r="D211" s="76" t="s">
        <v>165</v>
      </c>
      <c r="E211" s="7"/>
      <c r="F211" s="7"/>
      <c r="G211" s="77">
        <f>ROUND(SUMIF(L5:L194, IF(L4="","",L4), K5:K194) * 0.2, 2)</f>
        <v/>
      </c>
      <c r="H211" s="78"/>
      <c r="I211" s="78"/>
      <c r="J211" s="78"/>
      <c r="K211" s="79"/>
    </row>
    <row r="212" spans="1:11">
      <c r="D212" s="80" t="s">
        <v>166</v>
      </c>
      <c r="E212" s="81"/>
      <c r="F212" s="81"/>
      <c r="G212" s="82">
        <f>SUM(G210:G211)</f>
        <v/>
      </c>
      <c r="H212" s="83"/>
      <c r="I212" s="83"/>
      <c r="J212" s="83"/>
      <c r="K212" s="84"/>
    </row>
    <row r="213" spans="1:11">
      <c r="D213" s="66"/>
      <c r="E213" s="7"/>
      <c r="F213" s="7"/>
      <c r="G213" s="7"/>
      <c r="H213" s="7"/>
      <c r="I213" s="7"/>
      <c r="J213" s="7"/>
      <c r="K213" s="7"/>
    </row>
    <row r="214" spans="1:11">
      <c r="D214" s="85" t="s">
        <v>180</v>
      </c>
      <c r="E214" s="85"/>
      <c r="F214" s="85"/>
      <c r="G214" s="85"/>
      <c r="H214" s="85"/>
      <c r="I214" s="85"/>
      <c r="J214" s="85"/>
      <c r="K214" s="85"/>
    </row>
    <row r="215" spans="1:11">
      <c r="D215" s="86">
        <f>IF('Paramètres'!AA2&lt;&gt;"",'Paramètres'!AA2,"")</f>
        <v/>
      </c>
      <c r="E215" s="86"/>
      <c r="F215" s="86"/>
      <c r="G215" s="86"/>
      <c r="H215" s="86"/>
      <c r="I215" s="86"/>
      <c r="J215" s="86"/>
      <c r="K215" s="86"/>
    </row>
    <row r="216" spans="1:11">
      <c r="D216" s="86"/>
      <c r="E216" s="86"/>
      <c r="F216" s="86"/>
      <c r="G216" s="86"/>
      <c r="H216" s="86"/>
      <c r="I216" s="86"/>
      <c r="J216" s="86"/>
      <c r="K216" s="86"/>
    </row>
  </sheetData>
  <sheetProtection password="E95E" sheet="1" objects="1" selectLockedCells="1"/>
  <mergeCells count="110">
    <mergeCell ref="D3:F3"/>
    <mergeCell ref="D4:F4"/>
    <mergeCell ref="D11:F11"/>
    <mergeCell ref="D12:F12"/>
    <mergeCell ref="D15:F15"/>
    <mergeCell ref="D17:F17"/>
    <mergeCell ref="D20:F20"/>
    <mergeCell ref="D22:F22"/>
    <mergeCell ref="D26:F26"/>
    <mergeCell ref="D27:F27"/>
    <mergeCell ref="D29:F29"/>
    <mergeCell ref="D32:F32"/>
    <mergeCell ref="D35:F35"/>
    <mergeCell ref="D39:F39"/>
    <mergeCell ref="D41:F41"/>
    <mergeCell ref="D45:F45"/>
    <mergeCell ref="D47:F47"/>
    <mergeCell ref="D51:F51"/>
    <mergeCell ref="D53:F53"/>
    <mergeCell ref="D57:F57"/>
    <mergeCell ref="D59:F59"/>
    <mergeCell ref="D64:F64"/>
    <mergeCell ref="D65:F65"/>
    <mergeCell ref="D67:F67"/>
    <mergeCell ref="D70:F70"/>
    <mergeCell ref="D73:F73"/>
    <mergeCell ref="D77:F77"/>
    <mergeCell ref="D79:F79"/>
    <mergeCell ref="D83:F83"/>
    <mergeCell ref="D85:F85"/>
    <mergeCell ref="D88:F88"/>
    <mergeCell ref="D92:F92"/>
    <mergeCell ref="D94:F94"/>
    <mergeCell ref="D100:F100"/>
    <mergeCell ref="D102:F102"/>
    <mergeCell ref="D105:F105"/>
    <mergeCell ref="D107:F107"/>
    <mergeCell ref="D111:F111"/>
    <mergeCell ref="D113:F113"/>
    <mergeCell ref="D116:F116"/>
    <mergeCell ref="D118:F118"/>
    <mergeCell ref="D122:F122"/>
    <mergeCell ref="D123:F123"/>
    <mergeCell ref="D125:F125"/>
    <mergeCell ref="D128:F128"/>
    <mergeCell ref="D130:F130"/>
    <mergeCell ref="D133:F133"/>
    <mergeCell ref="D135:F135"/>
    <mergeCell ref="D138:F138"/>
    <mergeCell ref="D140:F140"/>
    <mergeCell ref="D143:F143"/>
    <mergeCell ref="D145:F145"/>
    <mergeCell ref="D149:F149"/>
    <mergeCell ref="D150:F150"/>
    <mergeCell ref="D152:F152"/>
    <mergeCell ref="D156:F156"/>
    <mergeCell ref="D158:F158"/>
    <mergeCell ref="D162:F162"/>
    <mergeCell ref="D164:F164"/>
    <mergeCell ref="D168:F168"/>
    <mergeCell ref="D170:F170"/>
    <mergeCell ref="D174:F174"/>
    <mergeCell ref="D175:F175"/>
    <mergeCell ref="D177:F177"/>
    <mergeCell ref="D181:F181"/>
    <mergeCell ref="D183:F183"/>
    <mergeCell ref="D188:F188"/>
    <mergeCell ref="G189:K189"/>
    <mergeCell ref="D189:F189"/>
    <mergeCell ref="G190:K190"/>
    <mergeCell ref="D190:F190"/>
    <mergeCell ref="G191:K191"/>
    <mergeCell ref="D191:F191"/>
    <mergeCell ref="G192:K192"/>
    <mergeCell ref="D192:F192"/>
    <mergeCell ref="G193:K193"/>
    <mergeCell ref="D193:F193"/>
    <mergeCell ref="D194:K194"/>
    <mergeCell ref="D196:K196"/>
    <mergeCell ref="G197:K197"/>
    <mergeCell ref="D197:F197"/>
    <mergeCell ref="G198:K198"/>
    <mergeCell ref="D198:F198"/>
    <mergeCell ref="D200:K200"/>
    <mergeCell ref="G201:K201"/>
    <mergeCell ref="D201:F201"/>
    <mergeCell ref="G202:K202"/>
    <mergeCell ref="D202:F202"/>
    <mergeCell ref="G203:K203"/>
    <mergeCell ref="D203:F203"/>
    <mergeCell ref="G204:K204"/>
    <mergeCell ref="D204:F204"/>
    <mergeCell ref="G205:K205"/>
    <mergeCell ref="D205:F205"/>
    <mergeCell ref="G206:K206"/>
    <mergeCell ref="D206:F206"/>
    <mergeCell ref="G207:K207"/>
    <mergeCell ref="D207:F207"/>
    <mergeCell ref="D208:F208"/>
    <mergeCell ref="D209:K209"/>
    <mergeCell ref="D210:F210"/>
    <mergeCell ref="G210:K210"/>
    <mergeCell ref="D211:F211"/>
    <mergeCell ref="G211:K211"/>
    <mergeCell ref="D212:F212"/>
    <mergeCell ref="G212:K212"/>
    <mergeCell ref="D213:K213"/>
    <mergeCell ref="D214:K214"/>
    <mergeCell ref="D215:K215"/>
    <mergeCell ref="D216:K21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&amp;L25236 - Création d'un réseau de chaleur
25250 SOYE&amp;RDPGF -  Lot n°15 TERRASSEMENTS - V.R.D. - AMENAGEMENTS EXTERIEURS 
DCE</oddHeader>
    <oddFooter>&amp;LSETIB&amp;RPage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2" t="s">
        <v>181</v>
      </c>
      <c r="AA1" s="7">
        <f>IF('DPGF'!G212&lt;&gt;"",'DPGF'!G212,"0")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7" t="s">
        <v>182</v>
      </c>
      <c r="B3" s="88" t="s">
        <v>183</v>
      </c>
      <c r="C3" s="89" t="s">
        <v>208</v>
      </c>
      <c r="D3" s="89"/>
      <c r="E3" s="89"/>
      <c r="F3" s="89"/>
      <c r="G3" s="89"/>
      <c r="H3" s="89"/>
      <c r="I3" s="89"/>
      <c r="J3" s="89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7" t="s">
        <v>184</v>
      </c>
      <c r="B5" s="88" t="s">
        <v>185</v>
      </c>
      <c r="C5" s="89" t="s">
        <v>209</v>
      </c>
      <c r="D5" s="89"/>
      <c r="E5" s="89"/>
      <c r="F5" s="89"/>
      <c r="G5" s="89"/>
      <c r="H5" s="89"/>
      <c r="I5" s="89"/>
      <c r="J5" s="89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7" t="s">
        <v>194</v>
      </c>
      <c r="B7" s="88" t="s">
        <v>195</v>
      </c>
      <c r="C7" s="89">
        <v>25236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7" t="s">
        <v>196</v>
      </c>
      <c r="B9" s="88" t="s">
        <v>197</v>
      </c>
      <c r="C9" s="89"/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7" t="s">
        <v>186</v>
      </c>
      <c r="B11" s="88" t="s">
        <v>187</v>
      </c>
      <c r="C11" s="89" t="s">
        <v>37</v>
      </c>
      <c r="D11" s="89"/>
      <c r="E11" s="89"/>
      <c r="F11" s="89"/>
      <c r="G11" s="89"/>
      <c r="H11" s="89"/>
      <c r="I11" s="89"/>
      <c r="J11" s="89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7" t="s">
        <v>198</v>
      </c>
      <c r="B13" s="88" t="s">
        <v>199</v>
      </c>
      <c r="C13" s="89"/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7" t="s">
        <v>200</v>
      </c>
      <c r="B15" s="88" t="s">
        <v>201</v>
      </c>
      <c r="C15" s="89" t="s">
        <v>210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7" t="s">
        <v>202</v>
      </c>
      <c r="B17" s="88" t="s">
        <v>203</v>
      </c>
      <c r="C17" s="89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0">
        <v>0.2</v>
      </c>
      <c r="E19" s="91" t="s">
        <v>204</v>
      </c>
      <c r="AA19" s="7">
        <f>INT((AA5-AA18*100)/10)</f>
        <v/>
      </c>
    </row>
    <row r="20" spans="1:27" ht="12.75" customHeight="1">
      <c r="C20" s="92">
        <v>0.055</v>
      </c>
      <c r="E20" s="91" t="s">
        <v>205</v>
      </c>
      <c r="AA20" s="7">
        <f>AA5-AA18*100-AA19*10</f>
        <v/>
      </c>
    </row>
    <row r="21" spans="1:27" ht="12.75" customHeight="1">
      <c r="C21" s="92">
        <v>0</v>
      </c>
      <c r="E21" s="91" t="s">
        <v>206</v>
      </c>
      <c r="AA21" s="7">
        <f>INT(AA6/10)</f>
        <v/>
      </c>
    </row>
    <row r="22" spans="1:27" ht="12.75" customHeight="1">
      <c r="C22" s="93">
        <v>0</v>
      </c>
      <c r="E22" s="91" t="s">
        <v>207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7" t="s">
        <v>188</v>
      </c>
      <c r="B24" s="88" t="s">
        <v>189</v>
      </c>
      <c r="C24" s="89"/>
      <c r="D24" s="89"/>
      <c r="E24" s="89"/>
      <c r="F24" s="89"/>
      <c r="G24" s="89"/>
      <c r="H24" s="89"/>
      <c r="I24" s="89"/>
      <c r="J24" s="89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7" t="s">
        <v>190</v>
      </c>
      <c r="B26" s="88" t="s">
        <v>191</v>
      </c>
      <c r="C26" s="89" t="s">
        <v>211</v>
      </c>
      <c r="D26" s="89"/>
      <c r="E26" s="89"/>
      <c r="F26" s="89"/>
      <c r="G26" s="89"/>
      <c r="H26" s="89"/>
      <c r="I26" s="89"/>
      <c r="J26" s="89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7" t="s">
        <v>192</v>
      </c>
      <c r="B28" s="88" t="s">
        <v>193</v>
      </c>
      <c r="C28" s="89"/>
      <c r="D28" s="89"/>
      <c r="E28" s="89"/>
      <c r="F28" s="89"/>
      <c r="G28" s="89"/>
      <c r="H28" s="89"/>
      <c r="I28" s="89"/>
      <c r="J28" s="89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212</v>
      </c>
      <c r="B1" s="7" t="s">
        <v>213</v>
      </c>
    </row>
    <row r="2" spans="1:3">
      <c r="A2" s="7" t="s">
        <v>214</v>
      </c>
      <c r="B2" s="7" t="s">
        <v>208</v>
      </c>
    </row>
    <row r="3" spans="1:3">
      <c r="A3" s="7" t="s">
        <v>215</v>
      </c>
      <c r="B3" s="7">
        <v>1</v>
      </c>
    </row>
    <row r="4" spans="1:3">
      <c r="A4" s="7" t="s">
        <v>216</v>
      </c>
      <c r="B4" s="7">
        <v>0</v>
      </c>
    </row>
    <row r="5" spans="1:3">
      <c r="A5" s="7" t="s">
        <v>217</v>
      </c>
      <c r="B5" s="7">
        <v>0</v>
      </c>
    </row>
    <row r="6" spans="1:3">
      <c r="A6" s="7" t="s">
        <v>218</v>
      </c>
      <c r="B6" s="7">
        <v>1</v>
      </c>
    </row>
    <row r="7" spans="1:3">
      <c r="A7" s="7" t="s">
        <v>219</v>
      </c>
      <c r="B7" s="7">
        <v>1</v>
      </c>
    </row>
    <row r="8" spans="1:3">
      <c r="A8" s="7" t="s">
        <v>220</v>
      </c>
      <c r="B8" s="7">
        <v>0</v>
      </c>
    </row>
    <row r="9" spans="1:3">
      <c r="A9" s="7" t="s">
        <v>221</v>
      </c>
      <c r="B9" s="7">
        <v>0</v>
      </c>
    </row>
    <row r="10" spans="1:3">
      <c r="A10" s="7" t="s">
        <v>222</v>
      </c>
      <c r="C10" s="7" t="s">
        <v>223</v>
      </c>
    </row>
    <row r="11" spans="1:3">
      <c r="A11" s="7" t="s">
        <v>224</v>
      </c>
      <c r="B11" s="7">
        <v>0</v>
      </c>
    </row>
    <row r="12" spans="1:3">
      <c r="A12" s="7" t="s">
        <v>225</v>
      </c>
      <c r="B12" s="7" t="s">
        <v>226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4" t="s">
        <v>227</v>
      </c>
      <c r="C2" s="94"/>
      <c r="D2" s="94"/>
      <c r="E2" s="94"/>
      <c r="F2" s="94"/>
      <c r="G2" s="94"/>
      <c r="H2" s="94"/>
      <c r="I2" s="94"/>
      <c r="J2" s="94"/>
    </row>
    <row r="4" spans="1:10" ht="12.75" customHeight="1">
      <c r="A4" s="87" t="s">
        <v>182</v>
      </c>
      <c r="B4" s="88" t="s">
        <v>228</v>
      </c>
      <c r="C4" s="95"/>
      <c r="D4" s="95"/>
      <c r="E4" s="95"/>
      <c r="F4" s="95"/>
      <c r="G4" s="95"/>
      <c r="H4" s="95"/>
      <c r="I4" s="95"/>
      <c r="J4" s="95"/>
    </row>
    <row r="6" spans="1:10" ht="12.75" customHeight="1">
      <c r="A6" s="87" t="s">
        <v>184</v>
      </c>
      <c r="B6" s="88" t="s">
        <v>229</v>
      </c>
      <c r="C6" s="95"/>
      <c r="D6" s="95"/>
      <c r="E6" s="95"/>
      <c r="F6" s="95"/>
      <c r="G6" s="95"/>
      <c r="H6" s="95"/>
      <c r="I6" s="95"/>
      <c r="J6" s="95"/>
    </row>
    <row r="8" spans="1:10" ht="12.75" customHeight="1">
      <c r="A8" s="87" t="s">
        <v>194</v>
      </c>
      <c r="B8" s="88" t="s">
        <v>230</v>
      </c>
      <c r="C8" s="95"/>
      <c r="D8" s="95"/>
      <c r="E8" s="95"/>
      <c r="F8" s="95"/>
      <c r="G8" s="95"/>
      <c r="H8" s="95"/>
      <c r="I8" s="95"/>
      <c r="J8" s="95"/>
    </row>
    <row r="10" spans="1:10" ht="12.75" customHeight="1">
      <c r="A10" s="87" t="s">
        <v>196</v>
      </c>
      <c r="B10" s="88" t="s">
        <v>231</v>
      </c>
      <c r="C10" s="96"/>
      <c r="D10" s="96"/>
      <c r="E10" s="96"/>
      <c r="F10" s="96"/>
      <c r="G10" s="96"/>
      <c r="H10" s="96"/>
      <c r="I10" s="96"/>
      <c r="J10" s="96"/>
    </row>
    <row r="12" spans="1:10" ht="12.75" customHeight="1">
      <c r="A12" s="87" t="s">
        <v>186</v>
      </c>
      <c r="B12" s="88" t="s">
        <v>232</v>
      </c>
      <c r="C12" s="95"/>
      <c r="D12" s="95"/>
      <c r="E12" s="95"/>
      <c r="F12" s="95"/>
      <c r="G12" s="95"/>
      <c r="H12" s="95"/>
      <c r="I12" s="95"/>
      <c r="J12" s="95"/>
    </row>
    <row r="14" spans="1:10" ht="12.75" customHeight="1">
      <c r="A14" s="87" t="s">
        <v>198</v>
      </c>
      <c r="B14" s="88" t="s">
        <v>233</v>
      </c>
      <c r="C14" s="95"/>
      <c r="D14" s="95"/>
      <c r="E14" s="95"/>
      <c r="F14" s="95"/>
      <c r="G14" s="95"/>
      <c r="H14" s="95"/>
      <c r="I14" s="95"/>
      <c r="J14" s="95"/>
    </row>
    <row r="16" spans="1:10" ht="12.75" customHeight="1">
      <c r="A16" s="87" t="s">
        <v>200</v>
      </c>
      <c r="B16" s="88" t="s">
        <v>234</v>
      </c>
      <c r="C16" s="95"/>
      <c r="D16" s="95"/>
      <c r="E16" s="95"/>
      <c r="F16" s="95"/>
      <c r="G16" s="95"/>
      <c r="H16" s="95"/>
      <c r="I16" s="95"/>
      <c r="J16" s="95"/>
    </row>
    <row r="18" spans="1:10" ht="12.75" customHeight="1">
      <c r="A18" s="87" t="s">
        <v>202</v>
      </c>
      <c r="B18" s="88" t="s">
        <v>235</v>
      </c>
      <c r="C18" s="97"/>
      <c r="D18" s="97"/>
      <c r="E18" s="97"/>
      <c r="F18" s="97"/>
      <c r="G18" s="97"/>
      <c r="H18" s="97"/>
      <c r="I18" s="97"/>
      <c r="J18" s="97"/>
    </row>
    <row r="20" spans="1:10" ht="12.75" customHeight="1">
      <c r="A20" s="87" t="s">
        <v>236</v>
      </c>
      <c r="B20" s="88" t="s">
        <v>237</v>
      </c>
      <c r="C20" s="97"/>
      <c r="D20" s="97"/>
      <c r="E20" s="97"/>
      <c r="F20" s="97"/>
      <c r="G20" s="97"/>
      <c r="H20" s="97"/>
      <c r="I20" s="97"/>
      <c r="J20" s="97"/>
    </row>
    <row r="22" spans="1:10" ht="12.75" customHeight="1">
      <c r="A22" s="87" t="s">
        <v>188</v>
      </c>
      <c r="B22" s="88" t="s">
        <v>238</v>
      </c>
      <c r="C22" s="97"/>
      <c r="D22" s="97"/>
      <c r="E22" s="97"/>
      <c r="F22" s="97"/>
      <c r="G22" s="97"/>
      <c r="H22" s="97"/>
      <c r="I22" s="97"/>
      <c r="J22" s="97"/>
    </row>
    <row r="24" spans="1:10" ht="12.75" customHeight="1">
      <c r="A24" s="87" t="s">
        <v>190</v>
      </c>
      <c r="B24" s="88" t="s">
        <v>239</v>
      </c>
      <c r="C24" s="95"/>
      <c r="D24" s="95"/>
      <c r="E24" s="95"/>
      <c r="F24" s="95"/>
      <c r="G24" s="95"/>
      <c r="H24" s="95"/>
      <c r="I24" s="95"/>
      <c r="J24" s="95"/>
    </row>
    <row r="28" spans="1:10" ht="60" customHeight="1">
      <c r="A28" s="87" t="s">
        <v>192</v>
      </c>
      <c r="B28" s="88" t="s">
        <v>240</v>
      </c>
      <c r="C28" s="95"/>
      <c r="D28" s="95"/>
      <c r="E28" s="95"/>
      <c r="F28" s="95"/>
      <c r="G28" s="95"/>
      <c r="H28" s="95"/>
      <c r="I28" s="95"/>
      <c r="J28" s="95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8" t="s">
        <v>241</v>
      </c>
      <c r="C2" s="98"/>
      <c r="D2" s="98"/>
      <c r="E2" s="98"/>
      <c r="F2" s="98"/>
    </row>
    <row r="4" spans="2:6" ht="12.75" customHeight="1">
      <c r="B4" s="99" t="s">
        <v>242</v>
      </c>
      <c r="C4" s="99" t="s">
        <v>243</v>
      </c>
      <c r="D4" s="99" t="s">
        <v>244</v>
      </c>
      <c r="E4" s="99" t="s">
        <v>245</v>
      </c>
      <c r="F4" s="99" t="s">
        <v>246</v>
      </c>
    </row>
    <row r="6" spans="2:6" ht="12.75" customHeight="1">
      <c r="B6" s="100"/>
      <c r="C6" s="101"/>
      <c r="D6" s="102"/>
      <c r="E6" s="103"/>
      <c r="F6" s="104">
        <f>IF(AND(E6= "",D6= ""), "", ROUND(ROUND(E6, 2) * ROUND(D6, 3), 2))</f>
        <v/>
      </c>
    </row>
    <row r="8" spans="2:6" ht="12.75" customHeight="1">
      <c r="B8" s="100"/>
      <c r="C8" s="101"/>
      <c r="D8" s="102"/>
      <c r="E8" s="103"/>
      <c r="F8" s="104">
        <f>IF(AND(E8= "",D8= ""), "", ROUND(ROUND(E8, 2) * ROUND(D8, 3), 2))</f>
        <v/>
      </c>
    </row>
    <row r="10" spans="2:6" ht="12.75" customHeight="1">
      <c r="B10" s="100"/>
      <c r="C10" s="101"/>
      <c r="D10" s="102"/>
      <c r="E10" s="103"/>
      <c r="F10" s="104">
        <f>IF(AND(E10= "",D10= ""), "", ROUND(ROUND(E10, 2) * ROUND(D10, 3), 2))</f>
        <v/>
      </c>
    </row>
    <row r="12" spans="2:6" ht="12.75" customHeight="1">
      <c r="B12" s="100"/>
      <c r="C12" s="101"/>
      <c r="D12" s="102"/>
      <c r="E12" s="103"/>
      <c r="F12" s="104">
        <f>IF(AND(E12= "",D12= ""), "", ROUND(ROUND(E12, 2) * ROUND(D12, 3), 2))</f>
        <v/>
      </c>
    </row>
    <row r="14" spans="2:6" ht="12.75" customHeight="1">
      <c r="B14" s="100"/>
      <c r="C14" s="101"/>
      <c r="D14" s="102"/>
      <c r="E14" s="103"/>
      <c r="F14" s="104">
        <f>IF(AND(E14= "",D14= ""), "", ROUND(ROUND(E14, 2) * ROUND(D14, 3), 2))</f>
        <v/>
      </c>
    </row>
    <row r="16" spans="2:6" ht="12.75" customHeight="1">
      <c r="B16" s="100"/>
      <c r="C16" s="101"/>
      <c r="D16" s="102"/>
      <c r="E16" s="103"/>
      <c r="F16" s="104">
        <f>IF(AND(E16= "",D16= ""), "", ROUND(ROUND(E16, 2) * ROUND(D16, 3), 2))</f>
        <v/>
      </c>
    </row>
    <row r="18" spans="2:6" ht="12.75" customHeight="1">
      <c r="B18" s="100"/>
      <c r="C18" s="101"/>
      <c r="D18" s="102"/>
      <c r="E18" s="103"/>
      <c r="F18" s="104">
        <f>IF(AND(E18= "",D18= ""), "", ROUND(ROUND(E18, 2) * ROUND(D18, 3), 2))</f>
        <v/>
      </c>
    </row>
    <row r="20" spans="2:6" ht="12.75" customHeight="1">
      <c r="B20" s="100"/>
      <c r="C20" s="101"/>
      <c r="D20" s="102"/>
      <c r="E20" s="103"/>
      <c r="F20" s="104">
        <f>IF(AND(E20= "",D20= ""), "", ROUND(ROUND(E20, 2) * ROUND(D20, 3), 2))</f>
        <v/>
      </c>
    </row>
    <row r="22" spans="2:6" ht="12.75" customHeight="1">
      <c r="B22" s="100"/>
      <c r="C22" s="101"/>
      <c r="D22" s="102"/>
      <c r="E22" s="103"/>
      <c r="F22" s="104">
        <f>IF(AND(E22= "",D22= ""), "", ROUND(ROUND(E22, 2) * ROUND(D22, 3), 2))</f>
        <v/>
      </c>
    </row>
    <row r="24" spans="2:6" ht="12.75" customHeight="1">
      <c r="B24" s="100"/>
      <c r="C24" s="101"/>
      <c r="D24" s="102"/>
      <c r="E24" s="103"/>
      <c r="F24" s="104">
        <f>IF(AND(E24= "",D24= ""), "", ROUND(ROUND(E24, 2) * ROUND(D24, 3), 2))</f>
        <v/>
      </c>
    </row>
    <row r="26" spans="2:6" ht="12.75" customHeight="1">
      <c r="B26" s="100"/>
      <c r="C26" s="101"/>
      <c r="D26" s="102"/>
      <c r="E26" s="103"/>
      <c r="F26" s="104">
        <f>IF(AND(E26= "",D26= ""), "", ROUND(ROUND(E26, 2) * ROUND(D26, 3), 2))</f>
        <v/>
      </c>
    </row>
    <row r="28" spans="2:6" ht="12.75" customHeight="1">
      <c r="B28" s="100"/>
      <c r="C28" s="101"/>
      <c r="D28" s="102"/>
      <c r="E28" s="103"/>
      <c r="F28" s="104">
        <f>IF(AND(E28= "",D28= ""), "", ROUND(ROUND(E28, 2) * ROUND(D28, 3), 2))</f>
        <v/>
      </c>
    </row>
    <row r="30" spans="2:6" ht="12.75" customHeight="1">
      <c r="B30" s="100"/>
      <c r="C30" s="101"/>
      <c r="D30" s="102"/>
      <c r="E30" s="103"/>
      <c r="F30" s="104">
        <f>IF(AND(E30= "",D30= ""), "", ROUND(ROUND(E30, 2) * ROUND(D30, 3), 2))</f>
        <v/>
      </c>
    </row>
    <row r="32" spans="2:6" ht="12.75" customHeight="1">
      <c r="B32" s="100"/>
      <c r="C32" s="101"/>
      <c r="D32" s="102"/>
      <c r="E32" s="103"/>
      <c r="F32" s="104">
        <f>IF(AND(E32= "",D32= ""), "", ROUND(ROUND(E32, 2) * ROUND(D32, 3), 2))</f>
        <v/>
      </c>
    </row>
    <row r="34" spans="2:6" ht="12.75" customHeight="1">
      <c r="B34" s="100"/>
      <c r="C34" s="101"/>
      <c r="D34" s="102"/>
      <c r="E34" s="103"/>
      <c r="F34" s="104">
        <f>IF(AND(E34= "",D34= ""), "", ROUND(ROUND(E34, 2) * ROUND(D34, 3), 2))</f>
        <v/>
      </c>
    </row>
    <row r="36" spans="2:6" ht="12.75" customHeight="1">
      <c r="B36" s="100"/>
      <c r="C36" s="101"/>
      <c r="D36" s="102"/>
      <c r="E36" s="103"/>
      <c r="F36" s="104">
        <f>IF(AND(E36= "",D36= ""), "", ROUND(ROUND(E36, 2) * ROUND(D36, 3), 2))</f>
        <v/>
      </c>
    </row>
    <row r="38" spans="2:6" ht="12.75" customHeight="1">
      <c r="B38" s="100"/>
      <c r="C38" s="101"/>
      <c r="D38" s="102"/>
      <c r="E38" s="103"/>
      <c r="F38" s="104">
        <f>IF(AND(E38= "",D38= ""), "", ROUND(ROUND(E38, 2) * ROUND(D38, 3), 2))</f>
        <v/>
      </c>
    </row>
    <row r="40" spans="2:6" ht="12.75" customHeight="1">
      <c r="B40" s="100"/>
      <c r="C40" s="101"/>
      <c r="D40" s="102"/>
      <c r="E40" s="103"/>
      <c r="F40" s="104">
        <f>IF(AND(E40= "",D40= ""), "", ROUND(ROUND(E40, 2) * ROUND(D40, 3), 2))</f>
        <v/>
      </c>
    </row>
    <row r="42" spans="2:6" ht="12.75" customHeight="1">
      <c r="B42" s="100"/>
      <c r="C42" s="101"/>
      <c r="D42" s="102"/>
      <c r="E42" s="103"/>
      <c r="F42" s="104">
        <f>IF(AND(E42= "",D42= ""), "", ROUND(ROUND(E42, 2) * ROUND(D42, 3), 2))</f>
        <v/>
      </c>
    </row>
    <row r="44" spans="2:6" ht="12.75" customHeight="1">
      <c r="B44" s="100"/>
      <c r="C44" s="101"/>
      <c r="D44" s="102"/>
      <c r="E44" s="103"/>
      <c r="F44" s="104">
        <f>IF(AND(E44= "",D44= ""), "", ROUND(ROUND(E44, 2) * ROUND(D44, 3), 2))</f>
        <v/>
      </c>
    </row>
    <row r="46" spans="2:6" ht="12.75" customHeight="1">
      <c r="B46" s="100"/>
      <c r="C46" s="101"/>
      <c r="D46" s="102"/>
      <c r="E46" s="103"/>
      <c r="F46" s="104">
        <f>IF(AND(E46= "",D46= ""), "", ROUND(ROUND(E46, 2) * ROUND(D46, 3), 2))</f>
        <v/>
      </c>
    </row>
    <row r="48" spans="2:6" ht="12.75" customHeight="1">
      <c r="B48" s="100"/>
      <c r="C48" s="101"/>
      <c r="D48" s="102"/>
      <c r="E48" s="103"/>
      <c r="F48" s="104">
        <f>IF(AND(E48= "",D48= ""), "", ROUND(ROUND(E48, 2) * ROUND(D48, 3), 2))</f>
        <v/>
      </c>
    </row>
    <row r="50" spans="2:6" ht="12.75" customHeight="1">
      <c r="B50" s="100"/>
      <c r="C50" s="101"/>
      <c r="D50" s="102"/>
      <c r="E50" s="103"/>
      <c r="F50" s="104">
        <f>IF(AND(E50= "",D50= ""), "", ROUND(ROUND(E50, 2) * ROUND(D50, 3), 2))</f>
        <v/>
      </c>
    </row>
    <row r="52" spans="2:6" ht="12.75" customHeight="1">
      <c r="B52" s="100"/>
      <c r="C52" s="101"/>
      <c r="D52" s="102"/>
      <c r="E52" s="103"/>
      <c r="F52" s="104">
        <f>IF(AND(E52= "",D52= ""), "", ROUND(ROUND(E52, 2) * ROUND(D52, 3), 2))</f>
        <v/>
      </c>
    </row>
    <row r="54" spans="2:6" ht="12.75" customHeight="1">
      <c r="B54" s="100"/>
      <c r="C54" s="101"/>
      <c r="D54" s="102"/>
      <c r="E54" s="103"/>
      <c r="F54" s="104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2025-07-31T09:56:58Z</dcterms:created>
  <dcterms:modified xsi:type="dcterms:W3CDTF">2025-07-31T09:56:58Z</dcterms:modified>
</cp:coreProperties>
</file>