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H:\Data-users\Partage-Echange\SRCJ\Pole Patrimoine\04 - MARCHES\0 - APPELS D'OFFRES\01 - ENTRETIEN\SECURITE INCENDIE\2026_2028\DOSSIER DE TRAVAIL 2026\1- DCE\"/>
    </mc:Choice>
  </mc:AlternateContent>
  <xr:revisionPtr revIDLastSave="0" documentId="13_ncr:1_{9810866F-BAA6-4343-92F6-EC2F99CC220B}" xr6:coauthVersionLast="47" xr6:coauthVersionMax="47" xr10:uidLastSave="{00000000-0000-0000-0000-000000000000}"/>
  <bookViews>
    <workbookView xWindow="-120" yWindow="-16320" windowWidth="29040" windowHeight="15720" tabRatio="643" activeTab="4" xr2:uid="{00000000-000D-0000-FFFF-FFFF00000000}"/>
  </bookViews>
  <sheets>
    <sheet name="bordereau prix unitaire" sheetId="10" r:id="rId1"/>
    <sheet name="ext, baes et desenfumage" sheetId="5" r:id="rId2"/>
    <sheet name="colonne seche - poteau incendie" sheetId="6" r:id="rId3"/>
    <sheet name="Centrale habitation " sheetId="16" r:id="rId4"/>
    <sheet name="Récap des prestations annuels" sheetId="21" r:id="rId5"/>
  </sheets>
  <definedNames>
    <definedName name="_xlnm._FilterDatabase" localSheetId="1" hidden="1">'ext, baes et desenfumage'!$A$4:$U$143</definedName>
    <definedName name="_xlnm.Print_Area" localSheetId="1">'ext, baes et desenfumage'!$A$2:$U$15228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21" l="1"/>
  <c r="G12" i="6"/>
  <c r="G11" i="6"/>
  <c r="G9" i="6"/>
  <c r="G8" i="6"/>
  <c r="G7" i="6"/>
  <c r="E11" i="6"/>
  <c r="E10" i="6"/>
  <c r="E7" i="6"/>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69" i="5"/>
  <c r="G70" i="5"/>
  <c r="G71" i="5"/>
  <c r="G72" i="5"/>
  <c r="G73" i="5"/>
  <c r="G74" i="5"/>
  <c r="G75" i="5"/>
  <c r="G76" i="5"/>
  <c r="G77" i="5"/>
  <c r="G78" i="5"/>
  <c r="G79" i="5"/>
  <c r="G80" i="5"/>
  <c r="G81" i="5"/>
  <c r="G82" i="5"/>
  <c r="G83" i="5"/>
  <c r="G84" i="5"/>
  <c r="G85" i="5"/>
  <c r="G86" i="5"/>
  <c r="G87" i="5"/>
  <c r="G88" i="5"/>
  <c r="G89" i="5"/>
  <c r="G90" i="5"/>
  <c r="G91" i="5"/>
  <c r="G92" i="5"/>
  <c r="G93" i="5"/>
  <c r="G94" i="5"/>
  <c r="G95" i="5"/>
  <c r="G96" i="5"/>
  <c r="G97" i="5"/>
  <c r="G98" i="5"/>
  <c r="G99" i="5"/>
  <c r="G100" i="5"/>
  <c r="G101" i="5"/>
  <c r="G102" i="5"/>
  <c r="G103" i="5"/>
  <c r="G104" i="5"/>
  <c r="G105" i="5"/>
  <c r="G106" i="5"/>
  <c r="G107" i="5"/>
  <c r="G108" i="5"/>
  <c r="G109" i="5"/>
  <c r="G110" i="5"/>
  <c r="G111" i="5"/>
  <c r="G112" i="5"/>
  <c r="G113" i="5"/>
  <c r="G114" i="5"/>
  <c r="G115" i="5"/>
  <c r="G116" i="5"/>
  <c r="G117" i="5"/>
  <c r="G118" i="5"/>
  <c r="G119" i="5"/>
  <c r="G120" i="5"/>
  <c r="G121" i="5"/>
  <c r="G122" i="5"/>
  <c r="G123" i="5"/>
  <c r="G124" i="5"/>
  <c r="G125" i="5"/>
  <c r="G126" i="5"/>
  <c r="G127" i="5"/>
  <c r="G128" i="5"/>
  <c r="G129" i="5"/>
  <c r="G130" i="5"/>
  <c r="G131" i="5"/>
  <c r="G132" i="5"/>
  <c r="G133" i="5"/>
  <c r="G134" i="5"/>
  <c r="G135" i="5"/>
  <c r="G136" i="5"/>
  <c r="G137" i="5"/>
  <c r="G138" i="5"/>
  <c r="G139" i="5"/>
  <c r="G140" i="5"/>
  <c r="G141" i="5"/>
  <c r="G142" i="5"/>
  <c r="G6" i="5"/>
  <c r="B14" i="21" l="1"/>
  <c r="I14" i="16"/>
  <c r="I13" i="16"/>
  <c r="I12" i="16"/>
  <c r="I11" i="16"/>
  <c r="I10" i="16"/>
  <c r="I9" i="16"/>
  <c r="I8" i="16"/>
  <c r="I7" i="16"/>
  <c r="Q6" i="5"/>
  <c r="Q7" i="5"/>
  <c r="Q8" i="5"/>
  <c r="Q9" i="5"/>
  <c r="Q10" i="5"/>
  <c r="Q11" i="5"/>
  <c r="Q12" i="5"/>
  <c r="Q13" i="5"/>
  <c r="Q14" i="5"/>
  <c r="S6" i="5"/>
  <c r="S7" i="5"/>
  <c r="S8" i="5"/>
  <c r="S9" i="5"/>
  <c r="S10" i="5"/>
  <c r="S11" i="5"/>
  <c r="S12" i="5"/>
  <c r="S13" i="5"/>
  <c r="S14" i="5"/>
  <c r="S15" i="5"/>
  <c r="S16" i="5"/>
  <c r="S17" i="5"/>
  <c r="S18" i="5"/>
  <c r="S19" i="5"/>
  <c r="S20" i="5"/>
  <c r="S21" i="5"/>
  <c r="S22" i="5"/>
  <c r="E12" i="6"/>
  <c r="B13" i="21" s="1"/>
  <c r="E105" i="5"/>
  <c r="S24" i="5"/>
  <c r="S25" i="5"/>
  <c r="S26" i="5"/>
  <c r="S27" i="5"/>
  <c r="S28" i="5"/>
  <c r="S29" i="5"/>
  <c r="S30" i="5"/>
  <c r="S31" i="5"/>
  <c r="S32" i="5"/>
  <c r="S33" i="5"/>
  <c r="S34" i="5"/>
  <c r="S35" i="5"/>
  <c r="S36" i="5"/>
  <c r="S37" i="5"/>
  <c r="S38" i="5"/>
  <c r="S39" i="5"/>
  <c r="S40" i="5"/>
  <c r="S41" i="5"/>
  <c r="S42" i="5"/>
  <c r="S43" i="5"/>
  <c r="S44" i="5"/>
  <c r="S45" i="5"/>
  <c r="S46" i="5"/>
  <c r="S47" i="5"/>
  <c r="S48" i="5"/>
  <c r="S49" i="5"/>
  <c r="S50" i="5"/>
  <c r="S51" i="5"/>
  <c r="S52" i="5"/>
  <c r="S53" i="5"/>
  <c r="S54" i="5"/>
  <c r="S55" i="5"/>
  <c r="S56" i="5"/>
  <c r="S57" i="5"/>
  <c r="S58" i="5"/>
  <c r="S59" i="5"/>
  <c r="S60" i="5"/>
  <c r="S61" i="5"/>
  <c r="S62" i="5"/>
  <c r="S63" i="5"/>
  <c r="S64" i="5"/>
  <c r="S65" i="5"/>
  <c r="S66" i="5"/>
  <c r="S67" i="5"/>
  <c r="S68" i="5"/>
  <c r="S69" i="5"/>
  <c r="S70" i="5"/>
  <c r="S71" i="5"/>
  <c r="S72" i="5"/>
  <c r="S73" i="5"/>
  <c r="S74" i="5"/>
  <c r="S75" i="5"/>
  <c r="S76" i="5"/>
  <c r="S77" i="5"/>
  <c r="S78" i="5"/>
  <c r="S79" i="5"/>
  <c r="S80" i="5"/>
  <c r="S81" i="5"/>
  <c r="S82" i="5"/>
  <c r="S83" i="5"/>
  <c r="S84" i="5"/>
  <c r="S85" i="5"/>
  <c r="S86" i="5"/>
  <c r="S87" i="5"/>
  <c r="S88" i="5"/>
  <c r="S89" i="5"/>
  <c r="S90" i="5"/>
  <c r="S91" i="5"/>
  <c r="S92" i="5"/>
  <c r="S93" i="5"/>
  <c r="S94" i="5"/>
  <c r="S95" i="5"/>
  <c r="S96" i="5"/>
  <c r="S97" i="5"/>
  <c r="S98" i="5"/>
  <c r="S99" i="5"/>
  <c r="S100" i="5"/>
  <c r="S101" i="5"/>
  <c r="S102" i="5"/>
  <c r="S103" i="5"/>
  <c r="S104" i="5"/>
  <c r="S105" i="5"/>
  <c r="S106" i="5"/>
  <c r="S107" i="5"/>
  <c r="S108" i="5"/>
  <c r="S109" i="5"/>
  <c r="S110" i="5"/>
  <c r="S111" i="5"/>
  <c r="S112" i="5"/>
  <c r="S113" i="5"/>
  <c r="S114" i="5"/>
  <c r="S115" i="5"/>
  <c r="S116" i="5"/>
  <c r="S117" i="5"/>
  <c r="S118" i="5"/>
  <c r="S119" i="5"/>
  <c r="S120" i="5"/>
  <c r="S121" i="5"/>
  <c r="S122" i="5"/>
  <c r="S123" i="5"/>
  <c r="S124" i="5"/>
  <c r="S125" i="5"/>
  <c r="S126" i="5"/>
  <c r="S127" i="5"/>
  <c r="S128" i="5"/>
  <c r="S129" i="5"/>
  <c r="S130" i="5"/>
  <c r="S131" i="5"/>
  <c r="S132" i="5"/>
  <c r="S133" i="5"/>
  <c r="S134" i="5"/>
  <c r="S135" i="5"/>
  <c r="S136" i="5"/>
  <c r="S137" i="5"/>
  <c r="S138" i="5"/>
  <c r="S139" i="5"/>
  <c r="S140" i="5"/>
  <c r="S141" i="5"/>
  <c r="S142" i="5"/>
  <c r="S23" i="5"/>
  <c r="Q16" i="5"/>
  <c r="Q17" i="5"/>
  <c r="Q18" i="5"/>
  <c r="Q19" i="5"/>
  <c r="Q20" i="5"/>
  <c r="Q21" i="5"/>
  <c r="Q22" i="5"/>
  <c r="Q23" i="5"/>
  <c r="Q24" i="5"/>
  <c r="Q25" i="5"/>
  <c r="Q26" i="5"/>
  <c r="Q27" i="5"/>
  <c r="Q28" i="5"/>
  <c r="Q29" i="5"/>
  <c r="Q30" i="5"/>
  <c r="Q31" i="5"/>
  <c r="Q32" i="5"/>
  <c r="Q33" i="5"/>
  <c r="Q34" i="5"/>
  <c r="Q35" i="5"/>
  <c r="Q36" i="5"/>
  <c r="Q37" i="5"/>
  <c r="Q38" i="5"/>
  <c r="Q39" i="5"/>
  <c r="Q40" i="5"/>
  <c r="Q41" i="5"/>
  <c r="Q42" i="5"/>
  <c r="Q43" i="5"/>
  <c r="Q44" i="5"/>
  <c r="Q45" i="5"/>
  <c r="Q46" i="5"/>
  <c r="Q47" i="5"/>
  <c r="Q48" i="5"/>
  <c r="Q49" i="5"/>
  <c r="Q50" i="5"/>
  <c r="Q51" i="5"/>
  <c r="Q52" i="5"/>
  <c r="Q53" i="5"/>
  <c r="Q54" i="5"/>
  <c r="Q55" i="5"/>
  <c r="Q56" i="5"/>
  <c r="Q57" i="5"/>
  <c r="Q58" i="5"/>
  <c r="Q59" i="5"/>
  <c r="Q60" i="5"/>
  <c r="Q61" i="5"/>
  <c r="Q62" i="5"/>
  <c r="Q63" i="5"/>
  <c r="Q64" i="5"/>
  <c r="Q65" i="5"/>
  <c r="Q66" i="5"/>
  <c r="Q67" i="5"/>
  <c r="Q68" i="5"/>
  <c r="Q69" i="5"/>
  <c r="Q70" i="5"/>
  <c r="Q71" i="5"/>
  <c r="Q72" i="5"/>
  <c r="Q73" i="5"/>
  <c r="Q74" i="5"/>
  <c r="Q75" i="5"/>
  <c r="Q76" i="5"/>
  <c r="Q77" i="5"/>
  <c r="Q78" i="5"/>
  <c r="Q79" i="5"/>
  <c r="Q80" i="5"/>
  <c r="Q81" i="5"/>
  <c r="Q82" i="5"/>
  <c r="Q83" i="5"/>
  <c r="Q84" i="5"/>
  <c r="Q85" i="5"/>
  <c r="Q86" i="5"/>
  <c r="Q87" i="5"/>
  <c r="Q88" i="5"/>
  <c r="Q89" i="5"/>
  <c r="Q90" i="5"/>
  <c r="Q91" i="5"/>
  <c r="Q92" i="5"/>
  <c r="Q93" i="5"/>
  <c r="Q94" i="5"/>
  <c r="Q95" i="5"/>
  <c r="Q96" i="5"/>
  <c r="Q97" i="5"/>
  <c r="Q98" i="5"/>
  <c r="Q99" i="5"/>
  <c r="Q100" i="5"/>
  <c r="Q101" i="5"/>
  <c r="Q102" i="5"/>
  <c r="Q103" i="5"/>
  <c r="Q104" i="5"/>
  <c r="Q105" i="5"/>
  <c r="Q106" i="5"/>
  <c r="Q107" i="5"/>
  <c r="Q108" i="5"/>
  <c r="Q109" i="5"/>
  <c r="Q110" i="5"/>
  <c r="Q111" i="5"/>
  <c r="Q112" i="5"/>
  <c r="Q113" i="5"/>
  <c r="Q114" i="5"/>
  <c r="Q115" i="5"/>
  <c r="Q116" i="5"/>
  <c r="Q117" i="5"/>
  <c r="Q118" i="5"/>
  <c r="Q119" i="5"/>
  <c r="Q120" i="5"/>
  <c r="Q121" i="5"/>
  <c r="Q122" i="5"/>
  <c r="Q123" i="5"/>
  <c r="Q124" i="5"/>
  <c r="Q125" i="5"/>
  <c r="Q126" i="5"/>
  <c r="Q127" i="5"/>
  <c r="Q128" i="5"/>
  <c r="Q129" i="5"/>
  <c r="Q130" i="5"/>
  <c r="Q131" i="5"/>
  <c r="Q132" i="5"/>
  <c r="Q133" i="5"/>
  <c r="Q134" i="5"/>
  <c r="Q135" i="5"/>
  <c r="Q136" i="5"/>
  <c r="Q137" i="5"/>
  <c r="Q138" i="5"/>
  <c r="Q139" i="5"/>
  <c r="Q140" i="5"/>
  <c r="Q141" i="5"/>
  <c r="Q142" i="5"/>
  <c r="Q15" i="5"/>
  <c r="O7" i="5"/>
  <c r="O8" i="5"/>
  <c r="O9" i="5"/>
  <c r="O12" i="5"/>
  <c r="O13" i="5"/>
  <c r="O14" i="5"/>
  <c r="O15" i="5"/>
  <c r="O16" i="5"/>
  <c r="O17" i="5"/>
  <c r="O18" i="5"/>
  <c r="O19" i="5"/>
  <c r="O21" i="5"/>
  <c r="O22" i="5"/>
  <c r="O23" i="5"/>
  <c r="O24" i="5"/>
  <c r="O25" i="5"/>
  <c r="O26" i="5"/>
  <c r="O27" i="5"/>
  <c r="O28" i="5"/>
  <c r="O29" i="5"/>
  <c r="O30" i="5"/>
  <c r="O31" i="5"/>
  <c r="O32" i="5"/>
  <c r="O33" i="5"/>
  <c r="O34" i="5"/>
  <c r="O35" i="5"/>
  <c r="O36" i="5"/>
  <c r="O37" i="5"/>
  <c r="O38" i="5"/>
  <c r="O39" i="5"/>
  <c r="O40" i="5"/>
  <c r="O41" i="5"/>
  <c r="O42" i="5"/>
  <c r="O43" i="5"/>
  <c r="O44" i="5"/>
  <c r="O45" i="5"/>
  <c r="O46" i="5"/>
  <c r="O48" i="5"/>
  <c r="O49" i="5"/>
  <c r="O50" i="5"/>
  <c r="O51" i="5"/>
  <c r="O52" i="5"/>
  <c r="O53" i="5"/>
  <c r="O54" i="5"/>
  <c r="O55" i="5"/>
  <c r="O56" i="5"/>
  <c r="O57" i="5"/>
  <c r="O58" i="5"/>
  <c r="O59" i="5"/>
  <c r="O60" i="5"/>
  <c r="O61" i="5"/>
  <c r="O62" i="5"/>
  <c r="O63" i="5"/>
  <c r="O64" i="5"/>
  <c r="O65" i="5"/>
  <c r="O66" i="5"/>
  <c r="O67" i="5"/>
  <c r="O68" i="5"/>
  <c r="O69" i="5"/>
  <c r="O70" i="5"/>
  <c r="O71" i="5"/>
  <c r="O72" i="5"/>
  <c r="O73" i="5"/>
  <c r="O74" i="5"/>
  <c r="O75" i="5"/>
  <c r="O76" i="5"/>
  <c r="O77" i="5"/>
  <c r="O78" i="5"/>
  <c r="O79" i="5"/>
  <c r="O80" i="5"/>
  <c r="O81" i="5"/>
  <c r="O82" i="5"/>
  <c r="O83" i="5"/>
  <c r="O84" i="5"/>
  <c r="O85" i="5"/>
  <c r="O86" i="5"/>
  <c r="O87" i="5"/>
  <c r="O88" i="5"/>
  <c r="O89" i="5"/>
  <c r="O90" i="5"/>
  <c r="O91" i="5"/>
  <c r="O92" i="5"/>
  <c r="O93" i="5"/>
  <c r="O94" i="5"/>
  <c r="O95" i="5"/>
  <c r="O96" i="5"/>
  <c r="O97" i="5"/>
  <c r="O98" i="5"/>
  <c r="O99" i="5"/>
  <c r="O100" i="5"/>
  <c r="O101" i="5"/>
  <c r="O102" i="5"/>
  <c r="O103" i="5"/>
  <c r="O104" i="5"/>
  <c r="O105" i="5"/>
  <c r="O106" i="5"/>
  <c r="O107" i="5"/>
  <c r="O108" i="5"/>
  <c r="O109" i="5"/>
  <c r="O110" i="5"/>
  <c r="O111" i="5"/>
  <c r="O112" i="5"/>
  <c r="O113" i="5"/>
  <c r="O114" i="5"/>
  <c r="O115" i="5"/>
  <c r="O116" i="5"/>
  <c r="O117" i="5"/>
  <c r="O118" i="5"/>
  <c r="O119" i="5"/>
  <c r="O120" i="5"/>
  <c r="O121" i="5"/>
  <c r="O122" i="5"/>
  <c r="O123" i="5"/>
  <c r="O124" i="5"/>
  <c r="O125" i="5"/>
  <c r="O126" i="5"/>
  <c r="O127" i="5"/>
  <c r="O128" i="5"/>
  <c r="O129" i="5"/>
  <c r="O130" i="5"/>
  <c r="O131" i="5"/>
  <c r="O132" i="5"/>
  <c r="O133" i="5"/>
  <c r="O134" i="5"/>
  <c r="O135" i="5"/>
  <c r="O136" i="5"/>
  <c r="O137" i="5"/>
  <c r="O138" i="5"/>
  <c r="O139" i="5"/>
  <c r="O140" i="5"/>
  <c r="O141" i="5"/>
  <c r="O142" i="5"/>
  <c r="O6" i="5"/>
  <c r="M7" i="5"/>
  <c r="M8" i="5"/>
  <c r="M9" i="5"/>
  <c r="M10" i="5"/>
  <c r="M11" i="5"/>
  <c r="M12" i="5"/>
  <c r="M13" i="5"/>
  <c r="M14" i="5"/>
  <c r="M15" i="5"/>
  <c r="M16" i="5"/>
  <c r="M17" i="5"/>
  <c r="M18" i="5"/>
  <c r="M19" i="5"/>
  <c r="M20" i="5"/>
  <c r="M21" i="5"/>
  <c r="M22" i="5"/>
  <c r="M23" i="5"/>
  <c r="M24" i="5"/>
  <c r="M25" i="5"/>
  <c r="M26" i="5"/>
  <c r="M27" i="5"/>
  <c r="M28" i="5"/>
  <c r="M29" i="5"/>
  <c r="M30" i="5"/>
  <c r="M31" i="5"/>
  <c r="M32" i="5"/>
  <c r="M33" i="5"/>
  <c r="M34" i="5"/>
  <c r="M35" i="5"/>
  <c r="M36" i="5"/>
  <c r="M37" i="5"/>
  <c r="M38" i="5"/>
  <c r="M39" i="5"/>
  <c r="M40" i="5"/>
  <c r="M41" i="5"/>
  <c r="M42" i="5"/>
  <c r="M43" i="5"/>
  <c r="M44" i="5"/>
  <c r="M45" i="5"/>
  <c r="M46" i="5"/>
  <c r="M47" i="5"/>
  <c r="M48" i="5"/>
  <c r="M49" i="5"/>
  <c r="M50" i="5"/>
  <c r="M51" i="5"/>
  <c r="M52" i="5"/>
  <c r="M53" i="5"/>
  <c r="M54" i="5"/>
  <c r="M55" i="5"/>
  <c r="M56" i="5"/>
  <c r="M57" i="5"/>
  <c r="M58" i="5"/>
  <c r="M59" i="5"/>
  <c r="M60" i="5"/>
  <c r="M61" i="5"/>
  <c r="M62" i="5"/>
  <c r="M63" i="5"/>
  <c r="M64" i="5"/>
  <c r="M65" i="5"/>
  <c r="M66" i="5"/>
  <c r="M67" i="5"/>
  <c r="M68" i="5"/>
  <c r="M69" i="5"/>
  <c r="M70" i="5"/>
  <c r="M71" i="5"/>
  <c r="M72" i="5"/>
  <c r="M73" i="5"/>
  <c r="M74" i="5"/>
  <c r="M75" i="5"/>
  <c r="M76" i="5"/>
  <c r="M77" i="5"/>
  <c r="M78" i="5"/>
  <c r="M79" i="5"/>
  <c r="M80" i="5"/>
  <c r="M81" i="5"/>
  <c r="M82" i="5"/>
  <c r="M83" i="5"/>
  <c r="M84" i="5"/>
  <c r="M85" i="5"/>
  <c r="M86" i="5"/>
  <c r="M87" i="5"/>
  <c r="M88" i="5"/>
  <c r="M89" i="5"/>
  <c r="M90" i="5"/>
  <c r="M91" i="5"/>
  <c r="M92" i="5"/>
  <c r="M93" i="5"/>
  <c r="M94" i="5"/>
  <c r="M95" i="5"/>
  <c r="M96" i="5"/>
  <c r="M97" i="5"/>
  <c r="M98" i="5"/>
  <c r="M99" i="5"/>
  <c r="M100" i="5"/>
  <c r="M101" i="5"/>
  <c r="M102" i="5"/>
  <c r="M103" i="5"/>
  <c r="M104" i="5"/>
  <c r="M105" i="5"/>
  <c r="M106" i="5"/>
  <c r="M107" i="5"/>
  <c r="M108" i="5"/>
  <c r="M109" i="5"/>
  <c r="M110" i="5"/>
  <c r="M111" i="5"/>
  <c r="M112" i="5"/>
  <c r="M113" i="5"/>
  <c r="M114" i="5"/>
  <c r="M115" i="5"/>
  <c r="M116" i="5"/>
  <c r="M117" i="5"/>
  <c r="M118" i="5"/>
  <c r="M119" i="5"/>
  <c r="M120" i="5"/>
  <c r="M121" i="5"/>
  <c r="M122" i="5"/>
  <c r="M123" i="5"/>
  <c r="M124" i="5"/>
  <c r="M125" i="5"/>
  <c r="M126" i="5"/>
  <c r="M127" i="5"/>
  <c r="M128" i="5"/>
  <c r="M129" i="5"/>
  <c r="M130" i="5"/>
  <c r="M131" i="5"/>
  <c r="M132" i="5"/>
  <c r="M133" i="5"/>
  <c r="M134" i="5"/>
  <c r="M135" i="5"/>
  <c r="M136" i="5"/>
  <c r="M137" i="5"/>
  <c r="M138" i="5"/>
  <c r="M139" i="5"/>
  <c r="M140" i="5"/>
  <c r="M141" i="5"/>
  <c r="M142" i="5"/>
  <c r="M6" i="5"/>
  <c r="K6" i="5"/>
  <c r="K7" i="5"/>
  <c r="K8" i="5"/>
  <c r="K9" i="5"/>
  <c r="K10" i="5"/>
  <c r="K11" i="5"/>
  <c r="K12" i="5"/>
  <c r="K13" i="5"/>
  <c r="K14" i="5"/>
  <c r="K15" i="5"/>
  <c r="K16" i="5"/>
  <c r="K17" i="5"/>
  <c r="K18" i="5"/>
  <c r="K19" i="5"/>
  <c r="K20" i="5"/>
  <c r="K21" i="5"/>
  <c r="K22" i="5"/>
  <c r="K23" i="5"/>
  <c r="K24" i="5"/>
  <c r="K25" i="5"/>
  <c r="K26" i="5"/>
  <c r="K27" i="5"/>
  <c r="K28" i="5"/>
  <c r="K29" i="5"/>
  <c r="K30" i="5"/>
  <c r="K31" i="5"/>
  <c r="K32" i="5"/>
  <c r="K33" i="5"/>
  <c r="K34" i="5"/>
  <c r="K35" i="5"/>
  <c r="K36" i="5"/>
  <c r="K37" i="5"/>
  <c r="K38" i="5"/>
  <c r="K39" i="5"/>
  <c r="K40" i="5"/>
  <c r="K41" i="5"/>
  <c r="K43" i="5"/>
  <c r="K44" i="5"/>
  <c r="K45" i="5"/>
  <c r="K48" i="5"/>
  <c r="K49" i="5"/>
  <c r="K50" i="5"/>
  <c r="K51" i="5"/>
  <c r="K52" i="5"/>
  <c r="K53" i="5"/>
  <c r="K56" i="5"/>
  <c r="K57" i="5"/>
  <c r="K58" i="5"/>
  <c r="K59" i="5"/>
  <c r="K60" i="5"/>
  <c r="K61" i="5"/>
  <c r="K62" i="5"/>
  <c r="K63" i="5"/>
  <c r="K64" i="5"/>
  <c r="K65" i="5"/>
  <c r="K66" i="5"/>
  <c r="K67" i="5"/>
  <c r="K68" i="5"/>
  <c r="K69" i="5"/>
  <c r="K70" i="5"/>
  <c r="K71" i="5"/>
  <c r="K72" i="5"/>
  <c r="K73" i="5"/>
  <c r="K74" i="5"/>
  <c r="K75" i="5"/>
  <c r="K76" i="5"/>
  <c r="K77" i="5"/>
  <c r="K78" i="5"/>
  <c r="K79" i="5"/>
  <c r="K80" i="5"/>
  <c r="K81" i="5"/>
  <c r="K82" i="5"/>
  <c r="K83" i="5"/>
  <c r="K84" i="5"/>
  <c r="K85" i="5"/>
  <c r="K86" i="5"/>
  <c r="K87" i="5"/>
  <c r="K88" i="5"/>
  <c r="K89" i="5"/>
  <c r="K90" i="5"/>
  <c r="K91" i="5"/>
  <c r="K92" i="5"/>
  <c r="K93" i="5"/>
  <c r="K94" i="5"/>
  <c r="K95" i="5"/>
  <c r="K96" i="5"/>
  <c r="K97" i="5"/>
  <c r="K98" i="5"/>
  <c r="K99" i="5"/>
  <c r="K100" i="5"/>
  <c r="K101" i="5"/>
  <c r="K102" i="5"/>
  <c r="K103" i="5"/>
  <c r="K104" i="5"/>
  <c r="K105" i="5"/>
  <c r="K106" i="5"/>
  <c r="K107" i="5"/>
  <c r="K108" i="5"/>
  <c r="K109" i="5"/>
  <c r="K110" i="5"/>
  <c r="K111" i="5"/>
  <c r="K112" i="5"/>
  <c r="K113" i="5"/>
  <c r="K114" i="5"/>
  <c r="K115" i="5"/>
  <c r="K116" i="5"/>
  <c r="K117" i="5"/>
  <c r="K118" i="5"/>
  <c r="K119" i="5"/>
  <c r="K120" i="5"/>
  <c r="K121" i="5"/>
  <c r="K122" i="5"/>
  <c r="K123" i="5"/>
  <c r="K124" i="5"/>
  <c r="K125" i="5"/>
  <c r="K126" i="5"/>
  <c r="K127" i="5"/>
  <c r="K128" i="5"/>
  <c r="K129" i="5"/>
  <c r="K130" i="5"/>
  <c r="K131" i="5"/>
  <c r="K132" i="5"/>
  <c r="K133" i="5"/>
  <c r="K134" i="5"/>
  <c r="K135" i="5"/>
  <c r="K136" i="5"/>
  <c r="K137" i="5"/>
  <c r="K138" i="5"/>
  <c r="K139" i="5"/>
  <c r="K140" i="5"/>
  <c r="K141" i="5"/>
  <c r="K142" i="5"/>
  <c r="I7" i="5"/>
  <c r="I8" i="5"/>
  <c r="I9" i="5"/>
  <c r="I10" i="5"/>
  <c r="I11" i="5"/>
  <c r="I12" i="5"/>
  <c r="I13" i="5"/>
  <c r="I14" i="5"/>
  <c r="I15" i="5"/>
  <c r="I16" i="5"/>
  <c r="I17" i="5"/>
  <c r="I18" i="5"/>
  <c r="I19" i="5"/>
  <c r="I20" i="5"/>
  <c r="I21" i="5"/>
  <c r="I22" i="5"/>
  <c r="I23" i="5"/>
  <c r="I24" i="5"/>
  <c r="I25" i="5"/>
  <c r="I26" i="5"/>
  <c r="I27" i="5"/>
  <c r="I28" i="5"/>
  <c r="I29" i="5"/>
  <c r="I30" i="5"/>
  <c r="I31" i="5"/>
  <c r="I32" i="5"/>
  <c r="I33" i="5"/>
  <c r="I34" i="5"/>
  <c r="I35" i="5"/>
  <c r="I36" i="5"/>
  <c r="I37" i="5"/>
  <c r="I38" i="5"/>
  <c r="I39" i="5"/>
  <c r="I40" i="5"/>
  <c r="I41" i="5"/>
  <c r="I42" i="5"/>
  <c r="I43" i="5"/>
  <c r="I44" i="5"/>
  <c r="I45" i="5"/>
  <c r="I46" i="5"/>
  <c r="I47" i="5"/>
  <c r="I48" i="5"/>
  <c r="I49" i="5"/>
  <c r="I50" i="5"/>
  <c r="I51" i="5"/>
  <c r="I52" i="5"/>
  <c r="I53" i="5"/>
  <c r="I54" i="5"/>
  <c r="I55" i="5"/>
  <c r="I56" i="5"/>
  <c r="I57" i="5"/>
  <c r="I58" i="5"/>
  <c r="I59" i="5"/>
  <c r="I60" i="5"/>
  <c r="I61" i="5"/>
  <c r="I62" i="5"/>
  <c r="I63" i="5"/>
  <c r="I64" i="5"/>
  <c r="I65" i="5"/>
  <c r="I66" i="5"/>
  <c r="I67" i="5"/>
  <c r="I68" i="5"/>
  <c r="I69" i="5"/>
  <c r="I70" i="5"/>
  <c r="I71" i="5"/>
  <c r="I72" i="5"/>
  <c r="I73" i="5"/>
  <c r="I74" i="5"/>
  <c r="I75" i="5"/>
  <c r="I76" i="5"/>
  <c r="I77" i="5"/>
  <c r="I78" i="5"/>
  <c r="I79" i="5"/>
  <c r="I80" i="5"/>
  <c r="I81" i="5"/>
  <c r="I82" i="5"/>
  <c r="I83" i="5"/>
  <c r="I84" i="5"/>
  <c r="I85" i="5"/>
  <c r="I86" i="5"/>
  <c r="I87" i="5"/>
  <c r="I88" i="5"/>
  <c r="I89" i="5"/>
  <c r="I90" i="5"/>
  <c r="I91" i="5"/>
  <c r="I92" i="5"/>
  <c r="I93" i="5"/>
  <c r="I94" i="5"/>
  <c r="I95" i="5"/>
  <c r="I96" i="5"/>
  <c r="I97" i="5"/>
  <c r="I98" i="5"/>
  <c r="I99" i="5"/>
  <c r="I100" i="5"/>
  <c r="I101" i="5"/>
  <c r="I102" i="5"/>
  <c r="I103" i="5"/>
  <c r="I104" i="5"/>
  <c r="I105" i="5"/>
  <c r="I106" i="5"/>
  <c r="I107" i="5"/>
  <c r="I108" i="5"/>
  <c r="I109" i="5"/>
  <c r="I110" i="5"/>
  <c r="I111" i="5"/>
  <c r="I112" i="5"/>
  <c r="I113" i="5"/>
  <c r="I114" i="5"/>
  <c r="I115" i="5"/>
  <c r="I116" i="5"/>
  <c r="I117" i="5"/>
  <c r="I118" i="5"/>
  <c r="I119" i="5"/>
  <c r="I120" i="5"/>
  <c r="I121" i="5"/>
  <c r="I122" i="5"/>
  <c r="I123" i="5"/>
  <c r="I124" i="5"/>
  <c r="I125" i="5"/>
  <c r="I126" i="5"/>
  <c r="I127" i="5"/>
  <c r="I128" i="5"/>
  <c r="I129" i="5"/>
  <c r="I130" i="5"/>
  <c r="I131" i="5"/>
  <c r="I132" i="5"/>
  <c r="I133" i="5"/>
  <c r="I134" i="5"/>
  <c r="I135" i="5"/>
  <c r="I136" i="5"/>
  <c r="I137" i="5"/>
  <c r="I138" i="5"/>
  <c r="I139" i="5"/>
  <c r="I140" i="5"/>
  <c r="I141" i="5"/>
  <c r="I142" i="5"/>
  <c r="I6" i="5"/>
  <c r="B17" i="21" l="1"/>
  <c r="T105" i="5"/>
  <c r="S143" i="5"/>
  <c r="M143" i="5"/>
  <c r="B11" i="21" s="1"/>
  <c r="Q143" i="5"/>
  <c r="N20" i="5"/>
  <c r="O20" i="5" s="1"/>
  <c r="O10" i="5"/>
  <c r="B15" i="21" l="1"/>
  <c r="G143" i="5"/>
  <c r="O11" i="5" l="1"/>
  <c r="J55" i="5"/>
  <c r="K55" i="5" s="1"/>
  <c r="J54" i="5"/>
  <c r="K54" i="5" s="1"/>
  <c r="J47" i="5"/>
  <c r="J46" i="5"/>
  <c r="K46" i="5" s="1"/>
  <c r="J42" i="5"/>
  <c r="K42" i="5" s="1"/>
  <c r="K143" i="5" l="1"/>
  <c r="B10" i="21" s="1"/>
  <c r="K47" i="5"/>
  <c r="N47" i="5" s="1"/>
  <c r="O47" i="5" s="1"/>
  <c r="O143" i="5" s="1"/>
  <c r="B12" i="21" s="1"/>
  <c r="E37" i="5" l="1"/>
  <c r="T37" i="5" s="1"/>
  <c r="E38" i="5"/>
  <c r="T38" i="5" s="1"/>
  <c r="E39" i="5"/>
  <c r="T39" i="5" s="1"/>
  <c r="E40" i="5"/>
  <c r="T40" i="5" s="1"/>
  <c r="E41" i="5"/>
  <c r="T41" i="5" s="1"/>
  <c r="E42" i="5"/>
  <c r="T42" i="5" s="1"/>
  <c r="E43" i="5"/>
  <c r="T43" i="5" s="1"/>
  <c r="E44" i="5"/>
  <c r="T44" i="5" s="1"/>
  <c r="E45" i="5"/>
  <c r="T45" i="5" s="1"/>
  <c r="E46" i="5"/>
  <c r="T46" i="5" s="1"/>
  <c r="E47" i="5"/>
  <c r="T47" i="5" s="1"/>
  <c r="E48" i="5"/>
  <c r="T48" i="5" s="1"/>
  <c r="E49" i="5"/>
  <c r="T49" i="5" s="1"/>
  <c r="E50" i="5"/>
  <c r="T50" i="5" s="1"/>
  <c r="E51" i="5"/>
  <c r="T51" i="5" s="1"/>
  <c r="E52" i="5"/>
  <c r="T52" i="5" s="1"/>
  <c r="E53" i="5"/>
  <c r="T53" i="5" s="1"/>
  <c r="E54" i="5"/>
  <c r="T54" i="5" s="1"/>
  <c r="E55" i="5"/>
  <c r="T55" i="5" s="1"/>
  <c r="E56" i="5"/>
  <c r="T56" i="5" s="1"/>
  <c r="E57" i="5"/>
  <c r="T57" i="5" s="1"/>
  <c r="E58" i="5"/>
  <c r="T58" i="5" s="1"/>
  <c r="E59" i="5"/>
  <c r="T59" i="5" s="1"/>
  <c r="E60" i="5"/>
  <c r="T60" i="5" s="1"/>
  <c r="E61" i="5"/>
  <c r="T61" i="5" s="1"/>
  <c r="E62" i="5"/>
  <c r="T62" i="5" s="1"/>
  <c r="E63" i="5"/>
  <c r="T63" i="5" s="1"/>
  <c r="E64" i="5"/>
  <c r="E65" i="5"/>
  <c r="T65" i="5" s="1"/>
  <c r="E66" i="5"/>
  <c r="T66" i="5" s="1"/>
  <c r="E67" i="5"/>
  <c r="T67" i="5" s="1"/>
  <c r="E68" i="5"/>
  <c r="E69" i="5"/>
  <c r="E70" i="5"/>
  <c r="T70" i="5" s="1"/>
  <c r="E71" i="5"/>
  <c r="E72" i="5"/>
  <c r="T72" i="5" s="1"/>
  <c r="E73" i="5"/>
  <c r="E74" i="5"/>
  <c r="T74" i="5" s="1"/>
  <c r="E75" i="5"/>
  <c r="T75" i="5" s="1"/>
  <c r="E76" i="5"/>
  <c r="T76" i="5" s="1"/>
  <c r="E77" i="5"/>
  <c r="T77" i="5" s="1"/>
  <c r="E78" i="5"/>
  <c r="T78" i="5" s="1"/>
  <c r="E79" i="5"/>
  <c r="T79" i="5" s="1"/>
  <c r="E80" i="5"/>
  <c r="T80" i="5" s="1"/>
  <c r="E81" i="5"/>
  <c r="E82" i="5"/>
  <c r="T82" i="5" s="1"/>
  <c r="E83" i="5"/>
  <c r="E84" i="5"/>
  <c r="T84" i="5" s="1"/>
  <c r="E85" i="5"/>
  <c r="E86" i="5"/>
  <c r="E87" i="5"/>
  <c r="T87" i="5" s="1"/>
  <c r="E88" i="5"/>
  <c r="E89" i="5"/>
  <c r="T89" i="5" s="1"/>
  <c r="E90" i="5"/>
  <c r="T90" i="5" s="1"/>
  <c r="E91" i="5"/>
  <c r="T91" i="5" s="1"/>
  <c r="E92" i="5"/>
  <c r="T92" i="5" s="1"/>
  <c r="E93" i="5"/>
  <c r="E94" i="5"/>
  <c r="T94" i="5" s="1"/>
  <c r="E95" i="5"/>
  <c r="T95" i="5" s="1"/>
  <c r="E96" i="5"/>
  <c r="T96" i="5" s="1"/>
  <c r="E97" i="5"/>
  <c r="T97" i="5" s="1"/>
  <c r="E98" i="5"/>
  <c r="T98" i="5" s="1"/>
  <c r="E99" i="5"/>
  <c r="T99" i="5" s="1"/>
  <c r="E100" i="5"/>
  <c r="E101" i="5"/>
  <c r="T101" i="5" s="1"/>
  <c r="E102" i="5"/>
  <c r="T102" i="5" s="1"/>
  <c r="E103" i="5"/>
  <c r="T103" i="5" s="1"/>
  <c r="E104" i="5"/>
  <c r="T104" i="5" s="1"/>
  <c r="E106" i="5"/>
  <c r="E107" i="5"/>
  <c r="E108" i="5"/>
  <c r="T108" i="5" s="1"/>
  <c r="E109" i="5"/>
  <c r="T109" i="5" s="1"/>
  <c r="E110" i="5"/>
  <c r="T110" i="5" s="1"/>
  <c r="E111" i="5"/>
  <c r="T111" i="5" s="1"/>
  <c r="E112" i="5"/>
  <c r="T112" i="5" s="1"/>
  <c r="E113" i="5"/>
  <c r="T113" i="5" s="1"/>
  <c r="E114" i="5"/>
  <c r="E115" i="5"/>
  <c r="T115" i="5" s="1"/>
  <c r="E116" i="5"/>
  <c r="E117" i="5"/>
  <c r="T117" i="5" s="1"/>
  <c r="E118" i="5"/>
  <c r="E119" i="5"/>
  <c r="T119" i="5" s="1"/>
  <c r="E120" i="5"/>
  <c r="T120" i="5" s="1"/>
  <c r="E121" i="5"/>
  <c r="T121" i="5" s="1"/>
  <c r="E122" i="5"/>
  <c r="E123" i="5"/>
  <c r="T123" i="5" s="1"/>
  <c r="E124" i="5"/>
  <c r="T124" i="5" s="1"/>
  <c r="E125" i="5"/>
  <c r="T125" i="5" s="1"/>
  <c r="E126" i="5"/>
  <c r="T126" i="5" s="1"/>
  <c r="E127" i="5"/>
  <c r="T127" i="5" s="1"/>
  <c r="E128" i="5"/>
  <c r="T128" i="5" s="1"/>
  <c r="E129" i="5"/>
  <c r="T129" i="5" s="1"/>
  <c r="E130" i="5"/>
  <c r="T130" i="5" s="1"/>
  <c r="E131" i="5"/>
  <c r="T131" i="5" s="1"/>
  <c r="E132" i="5"/>
  <c r="T132" i="5" s="1"/>
  <c r="E133" i="5"/>
  <c r="T133" i="5" s="1"/>
  <c r="E134" i="5"/>
  <c r="T134" i="5" s="1"/>
  <c r="E135" i="5"/>
  <c r="T135" i="5" s="1"/>
  <c r="E136" i="5"/>
  <c r="T136" i="5" s="1"/>
  <c r="E137" i="5"/>
  <c r="T137" i="5" s="1"/>
  <c r="E138" i="5"/>
  <c r="T138" i="5" s="1"/>
  <c r="E139" i="5"/>
  <c r="E140" i="5"/>
  <c r="E141" i="5"/>
  <c r="E142" i="5"/>
  <c r="E7" i="5"/>
  <c r="T7" i="5" s="1"/>
  <c r="E8" i="5"/>
  <c r="T8" i="5" s="1"/>
  <c r="E9" i="5"/>
  <c r="T9" i="5" s="1"/>
  <c r="E10" i="5"/>
  <c r="T10" i="5" s="1"/>
  <c r="E11" i="5"/>
  <c r="T11" i="5" s="1"/>
  <c r="E12" i="5"/>
  <c r="T12" i="5" s="1"/>
  <c r="E13" i="5"/>
  <c r="T13" i="5" s="1"/>
  <c r="E14" i="5"/>
  <c r="T14" i="5" s="1"/>
  <c r="E15" i="5"/>
  <c r="T15" i="5" s="1"/>
  <c r="E16" i="5"/>
  <c r="T16" i="5" s="1"/>
  <c r="E17" i="5"/>
  <c r="T17" i="5" s="1"/>
  <c r="E18" i="5"/>
  <c r="T18" i="5" s="1"/>
  <c r="E19" i="5"/>
  <c r="T19" i="5" s="1"/>
  <c r="E20" i="5"/>
  <c r="T20" i="5" s="1"/>
  <c r="E21" i="5"/>
  <c r="T21" i="5" s="1"/>
  <c r="E22" i="5"/>
  <c r="T22" i="5" s="1"/>
  <c r="E23" i="5"/>
  <c r="T23" i="5" s="1"/>
  <c r="E24" i="5"/>
  <c r="T24" i="5" s="1"/>
  <c r="E25" i="5"/>
  <c r="T25" i="5" s="1"/>
  <c r="E26" i="5"/>
  <c r="T26" i="5" s="1"/>
  <c r="E27" i="5"/>
  <c r="T27" i="5" s="1"/>
  <c r="E28" i="5"/>
  <c r="T28" i="5" s="1"/>
  <c r="E29" i="5"/>
  <c r="T29" i="5" s="1"/>
  <c r="E30" i="5"/>
  <c r="T30" i="5" s="1"/>
  <c r="E31" i="5"/>
  <c r="T31" i="5" s="1"/>
  <c r="E32" i="5"/>
  <c r="T32" i="5" s="1"/>
  <c r="E33" i="5"/>
  <c r="T33" i="5" s="1"/>
  <c r="E34" i="5"/>
  <c r="T34" i="5" s="1"/>
  <c r="E35" i="5"/>
  <c r="T35" i="5" s="1"/>
  <c r="E36" i="5"/>
  <c r="T36" i="5" s="1"/>
  <c r="E6" i="5"/>
  <c r="T6" i="5" s="1"/>
  <c r="H140" i="5" l="1"/>
  <c r="T140" i="5"/>
  <c r="H116" i="5"/>
  <c r="T116" i="5"/>
  <c r="H83" i="5"/>
  <c r="T83" i="5"/>
  <c r="H106" i="5"/>
  <c r="T106" i="5"/>
  <c r="H81" i="5"/>
  <c r="T81" i="5"/>
  <c r="H73" i="5"/>
  <c r="T73" i="5"/>
  <c r="H88" i="5"/>
  <c r="T88" i="5"/>
  <c r="T64" i="5"/>
  <c r="H71" i="5"/>
  <c r="T71" i="5"/>
  <c r="H114" i="5"/>
  <c r="T114" i="5"/>
  <c r="H86" i="5"/>
  <c r="T86" i="5"/>
  <c r="H142" i="5"/>
  <c r="T142" i="5"/>
  <c r="H118" i="5"/>
  <c r="T118" i="5"/>
  <c r="T93" i="5"/>
  <c r="H85" i="5"/>
  <c r="T85" i="5"/>
  <c r="H69" i="5"/>
  <c r="T69" i="5"/>
  <c r="H139" i="5"/>
  <c r="T139" i="5"/>
  <c r="H107" i="5"/>
  <c r="T107" i="5"/>
  <c r="H122" i="5"/>
  <c r="T122" i="5"/>
  <c r="H141" i="5"/>
  <c r="T141" i="5"/>
  <c r="H100" i="5"/>
  <c r="T100" i="5"/>
  <c r="H68" i="5"/>
  <c r="T68" i="5"/>
  <c r="H7" i="6"/>
  <c r="H11" i="6"/>
  <c r="H10" i="6"/>
  <c r="H9" i="6"/>
  <c r="H8" i="6"/>
  <c r="T143" i="5" l="1"/>
  <c r="H12" i="6"/>
  <c r="I143" i="5"/>
  <c r="B9" i="21" s="1"/>
  <c r="E143" i="5"/>
  <c r="B8" i="21" s="1"/>
  <c r="B18" i="21" l="1"/>
</calcChain>
</file>

<file path=xl/sharedStrings.xml><?xml version="1.0" encoding="utf-8"?>
<sst xmlns="http://schemas.openxmlformats.org/spreadsheetml/2006/main" count="487" uniqueCount="366">
  <si>
    <t xml:space="preserve">N° DE </t>
  </si>
  <si>
    <t>ADRESSE</t>
  </si>
  <si>
    <t>VILLE</t>
  </si>
  <si>
    <t>61, rue de la Justice pav1</t>
  </si>
  <si>
    <t>61, rue de la Justice pav2</t>
  </si>
  <si>
    <t>61, rue de la Justice pav3</t>
  </si>
  <si>
    <t>61, rue de la Justice pav4</t>
  </si>
  <si>
    <t>61, rue de la Justice pav5</t>
  </si>
  <si>
    <t>61, rue de la Justice pav6</t>
  </si>
  <si>
    <t>LILLE</t>
  </si>
  <si>
    <t>25,bd d'Alsace Pav St Vincent</t>
  </si>
  <si>
    <t>25,bd d'Alsace Pav St Joseph</t>
  </si>
  <si>
    <t>21,rue des Tilleuls</t>
  </si>
  <si>
    <t>LA CHAPELLE D'ARMENTIERES</t>
  </si>
  <si>
    <t>Résidence du Parc</t>
  </si>
  <si>
    <t>DON</t>
  </si>
  <si>
    <t>41,rue Dahainaut</t>
  </si>
  <si>
    <t>LOOS</t>
  </si>
  <si>
    <t>43,rue Dhainaut</t>
  </si>
  <si>
    <t>2,rue Montaigne-Tour Marot</t>
  </si>
  <si>
    <t>1,rue Ravel-Le Boléro</t>
  </si>
  <si>
    <t>MARQUETTE-LEZ-LILLE</t>
  </si>
  <si>
    <t>Rue St Saens-Le Cygne</t>
  </si>
  <si>
    <t>Rue St Saens-Le Rouet</t>
  </si>
  <si>
    <t>86.88.90 Chemin Rouge</t>
  </si>
  <si>
    <t>FACHES THUMESNIL</t>
  </si>
  <si>
    <t>82 Chemin rouge</t>
  </si>
  <si>
    <t>2-4 Allée Taine</t>
  </si>
  <si>
    <t>VILLENEUVE D'ASCQ</t>
  </si>
  <si>
    <t>28 Allée Thalés</t>
  </si>
  <si>
    <t>2,rue Traversière</t>
  </si>
  <si>
    <t>51B,rue de la Justice</t>
  </si>
  <si>
    <t>51A,rue de la Justice</t>
  </si>
  <si>
    <t>51,rue de la Justice-Parking</t>
  </si>
  <si>
    <t>2,rue Carpeaux</t>
  </si>
  <si>
    <t>16,Square Jean Monnet</t>
  </si>
  <si>
    <t>18,Square Jean Monnet</t>
  </si>
  <si>
    <t>1,rue Joseph Beghin</t>
  </si>
  <si>
    <t>THUMERIES</t>
  </si>
  <si>
    <t>1,rue de l'Abbé Lemire</t>
  </si>
  <si>
    <t>LA MADELEINE</t>
  </si>
  <si>
    <t>21,rue Demesmay</t>
  </si>
  <si>
    <t>TEMPLEUVE</t>
  </si>
  <si>
    <t>50,rue du Long Pot</t>
  </si>
  <si>
    <t>37/39 rue de l'amiral Courbet</t>
  </si>
  <si>
    <t>33/35 rue de l'amiral Courbet</t>
  </si>
  <si>
    <t>3-5-15,rue Pompidou</t>
  </si>
  <si>
    <t>Avenue des Jardins</t>
  </si>
  <si>
    <t>MONS EN BAROEUL</t>
  </si>
  <si>
    <t>HERLIES</t>
  </si>
  <si>
    <t>20,rue du Marché</t>
  </si>
  <si>
    <t>10,rue Louis Sury</t>
  </si>
  <si>
    <t>TEMPLEMARS</t>
  </si>
  <si>
    <t>HAUBOURDIN</t>
  </si>
  <si>
    <t>Drève de Blaringhien</t>
  </si>
  <si>
    <t>5,allée du Canon d' Argent</t>
  </si>
  <si>
    <t>LAMBERSART</t>
  </si>
  <si>
    <t>1,allée du Canon d'Argent</t>
  </si>
  <si>
    <t>49,rue Oswald Crépy</t>
  </si>
  <si>
    <t>35,rue du Château+parking</t>
  </si>
  <si>
    <t>TOURCOING</t>
  </si>
  <si>
    <t>441-451,rue du Maréchal Leclerc</t>
  </si>
  <si>
    <t>SAINGHIN EN MELANTOIS</t>
  </si>
  <si>
    <t>Allée Francois Mitterand</t>
  </si>
  <si>
    <t>SAINT ANDRE</t>
  </si>
  <si>
    <t>Rue Sadi Carnot-Allée Mitterand</t>
  </si>
  <si>
    <t>145,rue Jean Jaurés</t>
  </si>
  <si>
    <t>RONCHIN</t>
  </si>
  <si>
    <t>22,rue des Lilas</t>
  </si>
  <si>
    <t>1,avenue Allendé+parking</t>
  </si>
  <si>
    <t>11,avenue Allendé</t>
  </si>
  <si>
    <t>15,avenue Allendé</t>
  </si>
  <si>
    <t>19,rue Leclerc-Le Fournil</t>
  </si>
  <si>
    <t>WAMBRECHIES</t>
  </si>
  <si>
    <t>2,rue des poilus-Bât A et B</t>
  </si>
  <si>
    <t>RONCQ</t>
  </si>
  <si>
    <t>250,rue de Lille</t>
  </si>
  <si>
    <t>HELLEMMES</t>
  </si>
  <si>
    <t>101,rue Salengro</t>
  </si>
  <si>
    <t>CYSOING</t>
  </si>
  <si>
    <t>24,rue de la Paix</t>
  </si>
  <si>
    <t>8,rue Lino Ventura</t>
  </si>
  <si>
    <t>Résidence Coquelicot</t>
  </si>
  <si>
    <t>Allée des anciens d'AFN</t>
  </si>
  <si>
    <t>75,rue de Lille</t>
  </si>
  <si>
    <t>ARMENTIERES</t>
  </si>
  <si>
    <t>Rue Henri Coget enrée n°3</t>
  </si>
  <si>
    <t>Rue Jean Baptiste Lebas</t>
  </si>
  <si>
    <t>BAISIEUX</t>
  </si>
  <si>
    <t>153,rue du Docteur Calmette</t>
  </si>
  <si>
    <t>120,rue de Bailleul</t>
  </si>
  <si>
    <t>SAINT JANS CAPPEL</t>
  </si>
  <si>
    <t>Rue de l'Abbé Cousin-Entrée 5/7/7bis/13</t>
  </si>
  <si>
    <t>LILLE-FIVES</t>
  </si>
  <si>
    <t>Rue du Cardinal Liénart</t>
  </si>
  <si>
    <t>HALLUIN</t>
  </si>
  <si>
    <t>MOUVAUX</t>
  </si>
  <si>
    <t>Rue Saint Luc</t>
  </si>
  <si>
    <t>136,rue Pierre de Roubaix</t>
  </si>
  <si>
    <t>ROUBAIX</t>
  </si>
  <si>
    <t>11,rue Condé-328,rue Jules guesde</t>
  </si>
  <si>
    <t>23,rue Ghesquières</t>
  </si>
  <si>
    <t>BAUVIN</t>
  </si>
  <si>
    <t>Rue du Hem-Rue Jean Gabin</t>
  </si>
  <si>
    <t>SEQUEDIN</t>
  </si>
  <si>
    <t>20,rue de l'Amiral Courbet</t>
  </si>
  <si>
    <t>51-53 rue des Remparts</t>
  </si>
  <si>
    <t>BOURBOURG</t>
  </si>
  <si>
    <t>146-138 bis rue Auguste Potié</t>
  </si>
  <si>
    <t>105 rue Jean Jaurés</t>
  </si>
  <si>
    <t>7 ter allée Franklin</t>
  </si>
  <si>
    <t>LEERS</t>
  </si>
  <si>
    <t>Rue Emile Zola</t>
  </si>
  <si>
    <t>ERQUINGHEM LYS</t>
  </si>
  <si>
    <t>Rue Jean-Baptiste Colette</t>
  </si>
  <si>
    <t>ATTICHES</t>
  </si>
  <si>
    <t>22-26 rue du Pré Monseu</t>
  </si>
  <si>
    <t>322 à 326 rue Roger Salengro</t>
  </si>
  <si>
    <t>1-3-5 rue des cossettes</t>
  </si>
  <si>
    <t>2 Rue du Maréchal Rantzau</t>
  </si>
  <si>
    <t>293 Rue des Ogiers</t>
  </si>
  <si>
    <t>CROIX</t>
  </si>
  <si>
    <t>1485 Rue d'Ypres</t>
  </si>
  <si>
    <t>34 Chemin du Château d'eau</t>
  </si>
  <si>
    <t>MARCQ EN BAROEUL</t>
  </si>
  <si>
    <t>55 Rue du Printemps</t>
  </si>
  <si>
    <t>11 Boulevard Bizet</t>
  </si>
  <si>
    <t xml:space="preserve">13 Rue Saint Sébastien </t>
  </si>
  <si>
    <t>SAINT SYLVESTRE</t>
  </si>
  <si>
    <t>WASQUEHAL</t>
  </si>
  <si>
    <t>146 Rue du Haut Vinage</t>
  </si>
  <si>
    <t>148 Rue du Haut Vinage</t>
  </si>
  <si>
    <t>144Rue du Haut Vinage</t>
  </si>
  <si>
    <t>NBRE</t>
  </si>
  <si>
    <t>cout</t>
  </si>
  <si>
    <t>GROUPE</t>
  </si>
  <si>
    <t>BAES</t>
  </si>
  <si>
    <t>DAD</t>
  </si>
  <si>
    <t>HERIN</t>
  </si>
  <si>
    <t>50 rue national</t>
  </si>
  <si>
    <t>CHERENG</t>
  </si>
  <si>
    <t>colonne seche</t>
  </si>
  <si>
    <t>poteau incendie</t>
  </si>
  <si>
    <t xml:space="preserve">allée des anciens d'AFN </t>
  </si>
  <si>
    <t>44 rue de Mulhouse</t>
  </si>
  <si>
    <t xml:space="preserve">142 rue du general de Gaulle </t>
  </si>
  <si>
    <t>LOURCHES</t>
  </si>
  <si>
    <t>7 rue Leonard de Vinci</t>
  </si>
  <si>
    <t>CAPINGHEM</t>
  </si>
  <si>
    <t>Rue Henri Becquerel (Bat A, B, C, D)</t>
  </si>
  <si>
    <t>BEAURAINS</t>
  </si>
  <si>
    <t>Noyelles les seclin</t>
  </si>
  <si>
    <t>rue d'Emmerin</t>
  </si>
  <si>
    <t>rue de Cassignies</t>
  </si>
  <si>
    <t>4 alleé du canon d'argent</t>
  </si>
  <si>
    <t>rue du capitaine Manez</t>
  </si>
  <si>
    <t>CURGIES</t>
  </si>
  <si>
    <t xml:space="preserve">cout ht </t>
  </si>
  <si>
    <t>8 et 9 rue Patrick Roy 
155 et 156 Rue Patrick Roy</t>
  </si>
  <si>
    <t>Rue A.Dumas - rue des Jardiniers</t>
  </si>
  <si>
    <t>ONNAING</t>
  </si>
  <si>
    <t>6, 17, 20, 21 ruje Paul Gernez</t>
  </si>
  <si>
    <t>rue des Courtils</t>
  </si>
  <si>
    <t>Detection DAD</t>
  </si>
  <si>
    <t>Detection CO2</t>
  </si>
  <si>
    <t>1 et 3 rue Jules Vernes</t>
  </si>
  <si>
    <t>DESENF éxutoire</t>
  </si>
  <si>
    <t>4 allée du canon d'argent</t>
  </si>
  <si>
    <t>PRIX HT</t>
  </si>
  <si>
    <t xml:space="preserve"> ECS 40 625</t>
  </si>
  <si>
    <t>intersur EGEE II</t>
  </si>
  <si>
    <t>nugelec NUG 35150</t>
  </si>
  <si>
    <t>Centrale Incendie</t>
  </si>
  <si>
    <t>Tête de détection</t>
  </si>
  <si>
    <t>Type</t>
  </si>
  <si>
    <t>20 rue du marché</t>
  </si>
  <si>
    <t>Déclencheur manuel</t>
  </si>
  <si>
    <t>Volet désenfumage</t>
  </si>
  <si>
    <t>Lambersart</t>
  </si>
  <si>
    <t>44 rue de Mulhouse  Bat 3</t>
  </si>
  <si>
    <t>20 rue de l'amiral Courbet (ent 2)</t>
  </si>
  <si>
    <t>4 Allée du Canon d'argent</t>
  </si>
  <si>
    <t>Prestation</t>
  </si>
  <si>
    <t>DESENFUMAGE</t>
  </si>
  <si>
    <t>Vérification forfaitaire Bloc de secours</t>
  </si>
  <si>
    <t>Pour chaque type de prestation, un tarif unitaire et forfaitaire comprenant les frais de déplacement et de vérification sera appliqué selon les conditions suivantes :</t>
  </si>
  <si>
    <t>Vérification forfaitaire DAD</t>
  </si>
  <si>
    <t>Vérifivation forfaitaire déclencheur  CO2</t>
  </si>
  <si>
    <t>Borderau pour maintenance corrective :</t>
  </si>
  <si>
    <t xml:space="preserve">Désignation </t>
  </si>
  <si>
    <t>Bordereau de maintenance préventive:</t>
  </si>
  <si>
    <t>1/ Extincteurs</t>
  </si>
  <si>
    <t>Achat</t>
  </si>
  <si>
    <t>extincteur 9 Kg poudre ABC</t>
  </si>
  <si>
    <t>extincteur 6 Kg poudre ABC</t>
  </si>
  <si>
    <t>extincteur 6 Kg eau pulberisée avec additif</t>
  </si>
  <si>
    <t>extincteur 9 Kg eau pulberisée avec additif</t>
  </si>
  <si>
    <t>extincteur 2 Kg poudre ABC</t>
  </si>
  <si>
    <t>extincteur 5 Kg CO2</t>
  </si>
  <si>
    <t>extincteur 2 Kg CO2</t>
  </si>
  <si>
    <t>recharge (et plombage)</t>
  </si>
  <si>
    <t>2/ Blocs de secours</t>
  </si>
  <si>
    <t>BAES tout LED 45 Lm /1 heure IP43 + pictogramme</t>
  </si>
  <si>
    <t>BAES tout LED 45 Lm /1 heure IP66 + pictogramme</t>
  </si>
  <si>
    <t>3/ détection et desenfumage</t>
  </si>
  <si>
    <t>Alarme type 4</t>
  </si>
  <si>
    <t>Panneau extincteur</t>
  </si>
  <si>
    <t>Panneau desenfumage</t>
  </si>
  <si>
    <t>panneau colonne seche</t>
  </si>
  <si>
    <t>bouchon colonne seche ALU 45</t>
  </si>
  <si>
    <t>bouchon colonne seche ALU 65</t>
  </si>
  <si>
    <t>bouchon colonne seche ALU 100</t>
  </si>
  <si>
    <t>4/ signalétiquepanneau sortie de secours</t>
  </si>
  <si>
    <t>Detecteur optique</t>
  </si>
  <si>
    <t>Detecteur Thermo</t>
  </si>
  <si>
    <t>5/ Colonne seche</t>
  </si>
  <si>
    <t>6/ autre</t>
  </si>
  <si>
    <t>bac à sable</t>
  </si>
  <si>
    <t>couvercle bac à sable</t>
  </si>
  <si>
    <t>pelle de projection</t>
  </si>
  <si>
    <t xml:space="preserve">Euros HT </t>
  </si>
  <si>
    <t>Les frais de déplacement ne peuvent s'appliquer qu'une fois si plusieurs interventions son regroupées sur un même site.</t>
  </si>
  <si>
    <t>NB: Ces quantités sont données à titre d'information, charge au candidat de les vérifier</t>
  </si>
  <si>
    <t>PRIX TOTAL HT</t>
  </si>
  <si>
    <t xml:space="preserve">Rue Paul Brame / rue Lamartine </t>
  </si>
  <si>
    <t>LOMPRET</t>
  </si>
  <si>
    <t>3,allée duCanon d'Argent</t>
  </si>
  <si>
    <t>Bordereau de prestation forfaitaire:</t>
  </si>
  <si>
    <t>La maintenance corrective des installations sera réalisée ponctuellement en fonction des besoins de chaque site et selon les conditions suivantes :</t>
  </si>
  <si>
    <t>Les frais de déplacement sont inclus dans le cout de la prestation.</t>
  </si>
  <si>
    <t>FORFAIT fermeture d'un éxutoire et rearmement du dispositif de déclenchement</t>
  </si>
  <si>
    <t>Tous les Postes du bordereaux comprennent l'exécution ainsi que toutes sujétions nécessaires à une parfaite mise en œuvre</t>
  </si>
  <si>
    <t>Dose d'anti gel -10 pour ext 6 Litres</t>
  </si>
  <si>
    <t>Dose d'anti gel -10 pour ext 9 Litres</t>
  </si>
  <si>
    <t>1, 2, 3, 5 rue Gabelous ARMENTIERES</t>
  </si>
  <si>
    <t>155B rue Roger Bouvry</t>
  </si>
  <si>
    <t>SECLIN</t>
  </si>
  <si>
    <t>NEUVILLE EN FERRAIN</t>
  </si>
  <si>
    <t xml:space="preserve">24 chemin du château </t>
  </si>
  <si>
    <t xml:space="preserve">4, 6 et 8 rue Paul Bert </t>
  </si>
  <si>
    <t>DUNKERQUE</t>
  </si>
  <si>
    <t xml:space="preserve">89 rue Decugis </t>
  </si>
  <si>
    <t>VILLENEUVE D’ASCQ</t>
  </si>
  <si>
    <t>1 et 3 rue Simone Veil</t>
  </si>
  <si>
    <t xml:space="preserve"> SEQUEDIN</t>
  </si>
  <si>
    <t>91 rue Henri Durre</t>
  </si>
  <si>
    <t>LA SENTINELLE</t>
  </si>
  <si>
    <t>1 avenue Allende</t>
  </si>
  <si>
    <t>FINSECUR EGEE-II</t>
  </si>
  <si>
    <t>27 rue de la Frontière</t>
  </si>
  <si>
    <t>Nugelec</t>
  </si>
  <si>
    <t>plus-value visite décennale avec examen int/ext extincteur portatif toutes charges</t>
  </si>
  <si>
    <t>plus-value complement quinquennal extincteur portatif (poudre/eau avec additif )toutes charges</t>
  </si>
  <si>
    <t>Batterie 12 Volts 1,2 Ah</t>
  </si>
  <si>
    <t>Treuil TCN 130</t>
  </si>
  <si>
    <t>Tous les postes du bordereaux comprennent la main d'œuvre ainsi que toutes sujétions nécessaires à une parfaite mise en œuvre</t>
  </si>
  <si>
    <t>Prestations</t>
  </si>
  <si>
    <t>EXTINCTEURS</t>
  </si>
  <si>
    <t>Cout total</t>
  </si>
  <si>
    <t>Vérification forfaitaire poteaux incendie</t>
  </si>
  <si>
    <t>Montant à reporter sur l'acte d'engagement</t>
  </si>
  <si>
    <t>Annexe 1 : Bordereaux des prix unitaire</t>
  </si>
  <si>
    <t>ANNEXE 5 : Récapitulatif des couts de prestations d'entretien</t>
  </si>
  <si>
    <t>Eclairage se sécurité</t>
  </si>
  <si>
    <t>Colonne séche</t>
  </si>
  <si>
    <t>Vérification de colonne séche (de R+1 à R+5)</t>
  </si>
  <si>
    <t>Extincteur</t>
  </si>
  <si>
    <t>Poteaux incendie</t>
  </si>
  <si>
    <t>Vérification forfaitaire éxutoire de fumée avec tirer / lacher et treuil de commande</t>
  </si>
  <si>
    <t>500 T2</t>
  </si>
  <si>
    <t>500 T1</t>
  </si>
  <si>
    <t>17 rue du bois</t>
  </si>
  <si>
    <t>3, 4, 20 rue Nelson Mandela</t>
  </si>
  <si>
    <t>62 à 80 rue du Pavé Bleu Rés Charmes</t>
  </si>
  <si>
    <t>37,rue Victor Derode 1 rue Champollion</t>
  </si>
  <si>
    <t>HELLEMMES - LILLE</t>
  </si>
  <si>
    <t>rue victor Hugo - Claude Perrier</t>
  </si>
  <si>
    <t>20 rue de l'Amiral Courbet</t>
  </si>
  <si>
    <t>Armentieres</t>
  </si>
  <si>
    <t>Belle ondes</t>
  </si>
  <si>
    <t>4 rue Germaine Tillion</t>
  </si>
  <si>
    <t>ACHICOURT</t>
  </si>
  <si>
    <t>WATTIGNIES</t>
  </si>
  <si>
    <t>Prix unitaire HT</t>
  </si>
  <si>
    <t>Santes</t>
  </si>
  <si>
    <t>BREBIERES</t>
  </si>
  <si>
    <t>QUESNOY SUR DEULE</t>
  </si>
  <si>
    <t>BAES / BAEH</t>
  </si>
  <si>
    <t>N° DE GROUPE</t>
  </si>
  <si>
    <t xml:space="preserve">Vérification forfaitaire éxtincteur à CO² portatif toutes charges </t>
  </si>
  <si>
    <t>Vérification forfaitaire extincteur portatif à eau toutes charges</t>
  </si>
  <si>
    <t>BAEH tout LED 8Lm/5 heure IP43 + pictogramme</t>
  </si>
  <si>
    <t>BAEH tout LED 8Lm/5 heure IP66 + pictogramme</t>
  </si>
  <si>
    <t>Déclencheur manuel IP 30</t>
  </si>
  <si>
    <t>Déclencheur manuel IP 65</t>
  </si>
  <si>
    <t>GHYVELDE</t>
  </si>
  <si>
    <t>Batterie 12 Volts 7 Ah</t>
  </si>
  <si>
    <t>Batterie 8,4 Volts 280 mAh</t>
  </si>
  <si>
    <t>Contrôle quinquennal</t>
  </si>
  <si>
    <t>Contrôle decennale-exam int/ext</t>
  </si>
  <si>
    <r>
      <t>Déplacement (aller/retour) :</t>
    </r>
    <r>
      <rPr>
        <b/>
        <sz val="10"/>
        <rFont val="Arial"/>
        <family val="2"/>
      </rPr>
      <t xml:space="preserve"> </t>
    </r>
  </si>
  <si>
    <t>Cout HT (fourniture et pose)</t>
  </si>
  <si>
    <t>Nugelec Td 3000</t>
  </si>
  <si>
    <t>11 - 32 rue Jean Claude Destailleur</t>
  </si>
  <si>
    <t>51 rue du Maréchal Foch</t>
  </si>
  <si>
    <t>18 rue Simone VEIL</t>
  </si>
  <si>
    <t>11 rue du Pilloy</t>
  </si>
  <si>
    <t>HAZEBROUCK</t>
  </si>
  <si>
    <t>8 rue du Docteur CALMETTE</t>
  </si>
  <si>
    <t>Rue Sadi Carnot</t>
  </si>
  <si>
    <t>Alarme type 4 (1) et  14 clapet coupe feu  20,28€</t>
  </si>
  <si>
    <t>27 rue de la Frontère</t>
  </si>
  <si>
    <t>32 rue de la frontiere</t>
  </si>
  <si>
    <t>53 rue Stéphane Hessel</t>
  </si>
  <si>
    <t xml:space="preserve">LOOS </t>
  </si>
  <si>
    <t xml:space="preserve">30 Rue de Thiers </t>
  </si>
  <si>
    <t xml:space="preserve">HOUPLINES </t>
  </si>
  <si>
    <t xml:space="preserve">Rue Du Marais </t>
  </si>
  <si>
    <t xml:space="preserve">HENIN BEAUMONT </t>
  </si>
  <si>
    <t>LINSELLES</t>
  </si>
  <si>
    <t>TOTAL</t>
  </si>
  <si>
    <t>Total</t>
  </si>
  <si>
    <t xml:space="preserve">Porte coupe-feu </t>
  </si>
  <si>
    <t>Vérification de colonne séche (de R+6 à R+10)</t>
  </si>
  <si>
    <t>Centrale habitation - SSI</t>
  </si>
  <si>
    <t>Vérification forfaitaire d'installation incendie avec essais des déclencheurs manuels, dispositifs sonores et visuels, batteries, volets d'amenée d'air et d'extraction de fumées avec émission d'un rapport détaillé reprenant tous les composants de l'installation, la localisation des organes leurs état de fonctionnement et si besoin un chiffrage de remise en état.</t>
  </si>
  <si>
    <t>FORFAIT Réarmement et remise en veille d'une installation (Centrale, clapets, portes, Déclencheurs,…)</t>
  </si>
  <si>
    <r>
      <t xml:space="preserve">Plus-value intervention ASTREINTE réarmement installation </t>
    </r>
    <r>
      <rPr>
        <b/>
        <sz val="10"/>
        <rFont val="Arial"/>
        <family val="2"/>
      </rPr>
      <t>(tranche optionnelle)</t>
    </r>
  </si>
  <si>
    <t>registre de sécurité</t>
  </si>
  <si>
    <t>renouvellement du sable d'un bac à sable toute contenance</t>
  </si>
  <si>
    <t>seau a fond bombé</t>
  </si>
  <si>
    <t>support pour seau à fond bombé</t>
  </si>
  <si>
    <t>plan d'intervention A3</t>
  </si>
  <si>
    <t>plan d'évactuation A3</t>
  </si>
  <si>
    <t xml:space="preserve">Clé gaz carré </t>
  </si>
  <si>
    <t>Signalétique spécifique toute classe type panneau d'identification (150mmx150mm ou 12mm5x190mm)</t>
  </si>
  <si>
    <t>housse extincteur toute taille</t>
  </si>
  <si>
    <t xml:space="preserve">Vérification forfaitaire  d'une porte coupe-feu </t>
  </si>
  <si>
    <t>Vérification trappe passe paquet</t>
  </si>
  <si>
    <t>Forfait réarmement trappe passe paquet</t>
  </si>
  <si>
    <t>236 rue Albert 1er</t>
  </si>
  <si>
    <t>BRAY DUNES</t>
  </si>
  <si>
    <t>21 bis rue des Tilleuls</t>
  </si>
  <si>
    <t>10 et 12 allée de la Belle onde</t>
  </si>
  <si>
    <t xml:space="preserve">1 Rue des Temps Modernes; 34, 36 rue Gambetta </t>
  </si>
  <si>
    <t xml:space="preserve">Porte Coupe-Feu </t>
  </si>
  <si>
    <t xml:space="preserve">Trappe passe paquet </t>
  </si>
  <si>
    <t>1-3,rue Descartes- res Ronsart</t>
  </si>
  <si>
    <t>Centrale habitation</t>
  </si>
  <si>
    <t xml:space="preserve">Entreprise : </t>
  </si>
  <si>
    <t xml:space="preserve">TOTAL </t>
  </si>
  <si>
    <t xml:space="preserve">EXTINCTEUR PORTATIF EAU </t>
  </si>
  <si>
    <t>EXTINCTEUR PORTATIF CO2</t>
  </si>
  <si>
    <t>DESENF EXUTOIRE ET TIRER/LACHER</t>
  </si>
  <si>
    <t>DETECTION  DAD</t>
  </si>
  <si>
    <t>DETECTION CO2</t>
  </si>
  <si>
    <t xml:space="preserve">TRAPPE PASSE PAQUETS </t>
  </si>
  <si>
    <t xml:space="preserve">PORTE COUPE FEU </t>
  </si>
  <si>
    <t xml:space="preserve">COUT TOTAL HT </t>
  </si>
  <si>
    <t xml:space="preserve">OBSERVATION </t>
  </si>
  <si>
    <t xml:space="preserve">COUT HT </t>
  </si>
  <si>
    <t xml:space="preserve">NBRE </t>
  </si>
  <si>
    <t xml:space="preserve">5 place Jeanne d'Arc </t>
  </si>
  <si>
    <t>ANNEXE 3 : Décomposition du Prix Global et Forfaitaire (éxtincteurs, BAES, désenfumage, Trappe et porte coupe feu)</t>
  </si>
  <si>
    <t>ANNEXE 4 : Décomposition du Prix Global et Forfaitaire (colonnes seche et poteaux incendie)</t>
  </si>
  <si>
    <t>ANNEXE 5 : Décomposition du Prix Global et Forfaitaire centrale habitat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</si>
</sst>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44" formatCode="_-* #,##0.00\ &quot;€&quot;_-;\-* #,##0.00\ &quot;€&quot;_-;_-* &quot;-&quot;??\ &quot;€&quot;_-;_-@_-"/>
    <numFmt numFmtId="164" formatCode="000"/>
    <numFmt numFmtId="165" formatCode="_-* #,##0.00\ [$€-40C]_-;\-* #,##0.00\ [$€-40C]_-;_-* &quot;-&quot;??\ [$€-40C]_-;_-@_-"/>
    <numFmt numFmtId="166" formatCode="0.0%"/>
    <numFmt numFmtId="167" formatCode="#,##0.00\ &quot;€&quot;"/>
  </numFmts>
  <fonts count="19">
    <font>
      <sz val="10"/>
      <name val="Arial"/>
    </font>
    <font>
      <sz val="6"/>
      <name val="Arial"/>
      <family val="2"/>
    </font>
    <font>
      <b/>
      <sz val="16"/>
      <name val="Arial"/>
      <family val="2"/>
    </font>
    <font>
      <b/>
      <sz val="10"/>
      <name val="Arial"/>
      <family val="2"/>
    </font>
    <font>
      <sz val="10"/>
      <name val="Arial"/>
      <family val="2"/>
    </font>
    <font>
      <sz val="8"/>
      <name val="Arial"/>
      <family val="2"/>
    </font>
    <font>
      <b/>
      <u/>
      <sz val="12"/>
      <name val="Arial"/>
      <family val="2"/>
    </font>
    <font>
      <sz val="10"/>
      <name val="Arial"/>
      <family val="2"/>
    </font>
    <font>
      <sz val="11"/>
      <name val="Arial"/>
      <family val="2"/>
    </font>
    <font>
      <sz val="8"/>
      <name val="Arial"/>
      <family val="2"/>
    </font>
    <font>
      <b/>
      <sz val="12"/>
      <name val="Arial"/>
      <family val="2"/>
    </font>
    <font>
      <sz val="10"/>
      <name val="Arial"/>
      <family val="2"/>
    </font>
    <font>
      <sz val="10"/>
      <color theme="1"/>
      <name val="Arial"/>
      <family val="2"/>
    </font>
    <font>
      <i/>
      <sz val="10"/>
      <name val="Arial"/>
      <family val="2"/>
    </font>
    <font>
      <sz val="8"/>
      <name val="SpARTAN"/>
    </font>
    <font>
      <sz val="10"/>
      <name val="SpARTAN"/>
    </font>
    <font>
      <sz val="11"/>
      <name val="Calibri"/>
      <family val="2"/>
    </font>
    <font>
      <sz val="8"/>
      <color theme="1"/>
      <name val="Arial"/>
      <family val="2"/>
    </font>
    <font>
      <sz val="8"/>
      <color theme="1"/>
      <name val="SpARTAN"/>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39997558519241921"/>
        <bgColor indexed="64"/>
      </patternFill>
    </fill>
    <fill>
      <patternFill patternType="solid">
        <fgColor rgb="FFFFFF99"/>
        <bgColor indexed="64"/>
      </patternFill>
    </fill>
    <fill>
      <patternFill patternType="solid">
        <fgColor rgb="FFFFFF00"/>
        <bgColor indexed="64"/>
      </patternFill>
    </fill>
    <fill>
      <patternFill patternType="solid">
        <fgColor rgb="FFFF0000"/>
        <bgColor indexed="64"/>
      </patternFill>
    </fill>
    <fill>
      <patternFill patternType="solid">
        <fgColor theme="6" tint="0.79998168889431442"/>
        <bgColor indexed="64"/>
      </patternFill>
    </fill>
  </fills>
  <borders count="6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s>
  <cellStyleXfs count="4">
    <xf numFmtId="0" fontId="0" fillId="0" borderId="0"/>
    <xf numFmtId="0" fontId="4" fillId="0" borderId="0"/>
    <xf numFmtId="44" fontId="7" fillId="0" borderId="0" applyFont="0" applyFill="0" applyBorder="0" applyAlignment="0" applyProtection="0"/>
    <xf numFmtId="9" fontId="11" fillId="0" borderId="0" applyFont="0" applyFill="0" applyBorder="0" applyAlignment="0" applyProtection="0"/>
  </cellStyleXfs>
  <cellXfs count="284">
    <xf numFmtId="0" fontId="0" fillId="0" borderId="0" xfId="0"/>
    <xf numFmtId="0" fontId="2" fillId="0" borderId="0" xfId="0" applyFont="1"/>
    <xf numFmtId="0" fontId="0" fillId="0" borderId="2" xfId="0" applyBorder="1" applyAlignment="1">
      <alignment horizontal="center"/>
    </xf>
    <xf numFmtId="0" fontId="4" fillId="0" borderId="0" xfId="0" applyFont="1"/>
    <xf numFmtId="0" fontId="4" fillId="0" borderId="0" xfId="0" applyFont="1" applyAlignment="1">
      <alignment horizontal="center"/>
    </xf>
    <xf numFmtId="0" fontId="0" fillId="0" borderId="0" xfId="0" applyAlignment="1">
      <alignment horizontal="center"/>
    </xf>
    <xf numFmtId="0" fontId="0" fillId="0" borderId="2" xfId="0" applyBorder="1" applyAlignment="1">
      <alignment horizontal="center" vertical="center"/>
    </xf>
    <xf numFmtId="0" fontId="4" fillId="0" borderId="2" xfId="0" applyFont="1" applyBorder="1"/>
    <xf numFmtId="0" fontId="0" fillId="0" borderId="25" xfId="0" applyBorder="1"/>
    <xf numFmtId="0" fontId="3" fillId="0" borderId="2" xfId="0" applyFont="1" applyBorder="1"/>
    <xf numFmtId="0" fontId="4" fillId="0" borderId="0" xfId="0" applyFont="1" applyAlignment="1">
      <alignment horizontal="center" wrapText="1"/>
    </xf>
    <xf numFmtId="0" fontId="4" fillId="0" borderId="36" xfId="0" applyFont="1" applyBorder="1"/>
    <xf numFmtId="0" fontId="0" fillId="0" borderId="24" xfId="0" applyBorder="1"/>
    <xf numFmtId="0" fontId="4" fillId="0" borderId="35" xfId="0" applyFont="1" applyBorder="1"/>
    <xf numFmtId="0" fontId="6" fillId="0" borderId="0" xfId="0" applyFont="1"/>
    <xf numFmtId="0" fontId="0" fillId="3" borderId="2" xfId="0" applyFill="1" applyBorder="1"/>
    <xf numFmtId="0" fontId="4" fillId="0" borderId="2" xfId="0" applyFont="1" applyBorder="1" applyAlignment="1">
      <alignment horizontal="center"/>
    </xf>
    <xf numFmtId="44" fontId="4" fillId="0" borderId="2" xfId="0" applyNumberFormat="1" applyFont="1" applyBorder="1" applyAlignment="1">
      <alignment horizontal="center"/>
    </xf>
    <xf numFmtId="0" fontId="3" fillId="0" borderId="42" xfId="0" applyFont="1" applyBorder="1" applyAlignment="1">
      <alignment horizontal="center" vertical="center"/>
    </xf>
    <xf numFmtId="44" fontId="3" fillId="0" borderId="43" xfId="2" applyFont="1" applyBorder="1" applyAlignment="1">
      <alignment horizontal="center" vertical="center"/>
    </xf>
    <xf numFmtId="0" fontId="0" fillId="0" borderId="0" xfId="0" applyAlignment="1">
      <alignment vertical="center"/>
    </xf>
    <xf numFmtId="0" fontId="3" fillId="0" borderId="0" xfId="0" applyFont="1"/>
    <xf numFmtId="165" fontId="0" fillId="0" borderId="2" xfId="0" applyNumberFormat="1" applyBorder="1"/>
    <xf numFmtId="165" fontId="0" fillId="0" borderId="0" xfId="0" applyNumberFormat="1"/>
    <xf numFmtId="8" fontId="0" fillId="0" borderId="0" xfId="0" applyNumberFormat="1"/>
    <xf numFmtId="0" fontId="0" fillId="4" borderId="0" xfId="0" applyFill="1" applyAlignment="1">
      <alignment horizontal="center" vertical="center"/>
    </xf>
    <xf numFmtId="0" fontId="1" fillId="5" borderId="9" xfId="0" applyFont="1" applyFill="1" applyBorder="1" applyAlignment="1">
      <alignment horizontal="center"/>
    </xf>
    <xf numFmtId="0" fontId="1" fillId="5" borderId="3" xfId="0" applyFont="1" applyFill="1" applyBorder="1" applyAlignment="1">
      <alignment horizontal="center"/>
    </xf>
    <xf numFmtId="0" fontId="1" fillId="5" borderId="10" xfId="0" applyFont="1" applyFill="1" applyBorder="1" applyAlignment="1">
      <alignment horizontal="center"/>
    </xf>
    <xf numFmtId="0" fontId="1" fillId="5" borderId="4" xfId="0" applyFont="1" applyFill="1" applyBorder="1"/>
    <xf numFmtId="0" fontId="1" fillId="5" borderId="17" xfId="0" applyFont="1" applyFill="1" applyBorder="1" applyAlignment="1">
      <alignment horizontal="center"/>
    </xf>
    <xf numFmtId="0" fontId="1" fillId="5" borderId="18" xfId="0" applyFont="1" applyFill="1" applyBorder="1" applyAlignment="1">
      <alignment horizontal="center"/>
    </xf>
    <xf numFmtId="0" fontId="1" fillId="5" borderId="23" xfId="0" applyFont="1" applyFill="1" applyBorder="1"/>
    <xf numFmtId="0" fontId="1" fillId="5" borderId="19" xfId="0" applyFont="1" applyFill="1" applyBorder="1"/>
    <xf numFmtId="0" fontId="1" fillId="5" borderId="9" xfId="0" applyFont="1" applyFill="1" applyBorder="1"/>
    <xf numFmtId="0" fontId="3" fillId="0" borderId="0" xfId="0" applyFont="1" applyAlignment="1">
      <alignment vertical="center"/>
    </xf>
    <xf numFmtId="0" fontId="0" fillId="4" borderId="0" xfId="0" applyFill="1"/>
    <xf numFmtId="0" fontId="0" fillId="4" borderId="14" xfId="0" applyFill="1" applyBorder="1" applyAlignment="1">
      <alignment horizontal="center"/>
    </xf>
    <xf numFmtId="0" fontId="0" fillId="4" borderId="26" xfId="0" applyFill="1" applyBorder="1" applyAlignment="1">
      <alignment horizontal="center"/>
    </xf>
    <xf numFmtId="0" fontId="4" fillId="4" borderId="13" xfId="0" applyFont="1" applyFill="1" applyBorder="1" applyAlignment="1">
      <alignment horizontal="center" vertical="center"/>
    </xf>
    <xf numFmtId="0" fontId="0" fillId="4" borderId="28" xfId="0" applyFill="1" applyBorder="1" applyAlignment="1">
      <alignment horizontal="center" vertical="center"/>
    </xf>
    <xf numFmtId="0" fontId="0" fillId="4" borderId="13" xfId="0" applyFill="1" applyBorder="1" applyAlignment="1">
      <alignment horizontal="center" vertical="center"/>
    </xf>
    <xf numFmtId="0" fontId="4" fillId="4" borderId="15" xfId="0" applyFont="1" applyFill="1" applyBorder="1" applyAlignment="1">
      <alignment horizontal="center"/>
    </xf>
    <xf numFmtId="0" fontId="4" fillId="4" borderId="21" xfId="0" applyFont="1" applyFill="1" applyBorder="1" applyAlignment="1">
      <alignment horizontal="center"/>
    </xf>
    <xf numFmtId="44" fontId="3" fillId="4" borderId="33" xfId="2" applyFont="1" applyFill="1" applyBorder="1" applyAlignment="1">
      <alignment horizontal="center"/>
    </xf>
    <xf numFmtId="0" fontId="4" fillId="4" borderId="1" xfId="0" applyFont="1" applyFill="1" applyBorder="1" applyAlignment="1">
      <alignment horizontal="center"/>
    </xf>
    <xf numFmtId="0" fontId="4" fillId="4" borderId="7" xfId="0" applyFont="1" applyFill="1" applyBorder="1" applyAlignment="1">
      <alignment horizontal="center"/>
    </xf>
    <xf numFmtId="0" fontId="4" fillId="4" borderId="2" xfId="0" applyFont="1" applyFill="1" applyBorder="1" applyAlignment="1">
      <alignment horizontal="center" vertical="center"/>
    </xf>
    <xf numFmtId="0" fontId="0" fillId="4" borderId="30" xfId="0" applyFill="1" applyBorder="1" applyAlignment="1">
      <alignment horizontal="center" vertical="center"/>
    </xf>
    <xf numFmtId="0" fontId="0" fillId="4" borderId="34" xfId="0" applyFill="1" applyBorder="1"/>
    <xf numFmtId="0" fontId="3" fillId="5" borderId="19" xfId="0" applyFont="1" applyFill="1" applyBorder="1"/>
    <xf numFmtId="0" fontId="0" fillId="5" borderId="20" xfId="0" applyFill="1" applyBorder="1"/>
    <xf numFmtId="0" fontId="3" fillId="5" borderId="16" xfId="0" applyFont="1" applyFill="1" applyBorder="1" applyAlignment="1">
      <alignment horizontal="center"/>
    </xf>
    <xf numFmtId="0" fontId="3" fillId="0" borderId="25" xfId="0" applyFont="1" applyBorder="1" applyAlignment="1">
      <alignment horizontal="center"/>
    </xf>
    <xf numFmtId="0" fontId="4" fillId="0" borderId="50" xfId="0" applyFont="1" applyBorder="1"/>
    <xf numFmtId="0" fontId="0" fillId="2" borderId="0" xfId="0" applyFill="1"/>
    <xf numFmtId="165" fontId="0" fillId="0" borderId="50" xfId="0" applyNumberFormat="1" applyBorder="1"/>
    <xf numFmtId="0" fontId="3" fillId="5" borderId="2" xfId="0" applyFont="1" applyFill="1" applyBorder="1" applyAlignment="1">
      <alignment horizontal="center"/>
    </xf>
    <xf numFmtId="0" fontId="0" fillId="4" borderId="49" xfId="0" applyFill="1" applyBorder="1" applyAlignment="1">
      <alignment horizontal="center" vertical="center"/>
    </xf>
    <xf numFmtId="0" fontId="4" fillId="4" borderId="51" xfId="0" applyFont="1" applyFill="1" applyBorder="1" applyAlignment="1">
      <alignment horizontal="center" vertical="center"/>
    </xf>
    <xf numFmtId="0" fontId="0" fillId="4" borderId="4" xfId="0" applyFill="1" applyBorder="1" applyAlignment="1">
      <alignment horizontal="center" vertical="center"/>
    </xf>
    <xf numFmtId="0" fontId="8" fillId="5" borderId="2" xfId="0" applyFont="1" applyFill="1" applyBorder="1"/>
    <xf numFmtId="0" fontId="0" fillId="0" borderId="13" xfId="0" applyBorder="1" applyAlignment="1">
      <alignment horizontal="center"/>
    </xf>
    <xf numFmtId="0" fontId="3" fillId="0" borderId="0" xfId="0" applyFont="1" applyAlignment="1">
      <alignment horizontal="left"/>
    </xf>
    <xf numFmtId="0" fontId="3" fillId="0" borderId="0" xfId="0" applyFont="1" applyAlignment="1">
      <alignment horizontal="center" vertical="center"/>
    </xf>
    <xf numFmtId="165" fontId="4" fillId="0" borderId="2" xfId="0" applyNumberFormat="1" applyFont="1" applyBorder="1"/>
    <xf numFmtId="0" fontId="4" fillId="0" borderId="2" xfId="1" applyBorder="1" applyAlignment="1">
      <alignment horizontal="center" vertical="center"/>
    </xf>
    <xf numFmtId="0" fontId="4" fillId="0" borderId="13" xfId="1" applyBorder="1" applyAlignment="1">
      <alignment horizontal="center" vertical="center"/>
    </xf>
    <xf numFmtId="0" fontId="4" fillId="0" borderId="13" xfId="0" applyFont="1" applyBorder="1" applyAlignment="1">
      <alignment horizontal="center" vertical="top"/>
    </xf>
    <xf numFmtId="0" fontId="4" fillId="0" borderId="11" xfId="1" applyBorder="1" applyAlignment="1">
      <alignment horizontal="center" vertical="center"/>
    </xf>
    <xf numFmtId="0" fontId="4" fillId="0" borderId="12" xfId="1" applyBorder="1" applyAlignment="1">
      <alignment horizontal="center" vertical="center"/>
    </xf>
    <xf numFmtId="44" fontId="0" fillId="0" borderId="0" xfId="0" applyNumberFormat="1"/>
    <xf numFmtId="166" fontId="0" fillId="0" borderId="0" xfId="3" applyNumberFormat="1" applyFont="1"/>
    <xf numFmtId="0" fontId="0" fillId="7" borderId="0" xfId="0" applyFill="1"/>
    <xf numFmtId="0" fontId="0" fillId="8" borderId="0" xfId="0" applyFill="1"/>
    <xf numFmtId="0" fontId="0" fillId="6" borderId="0" xfId="0" applyFill="1"/>
    <xf numFmtId="0" fontId="4" fillId="7" borderId="0" xfId="0" applyFont="1" applyFill="1"/>
    <xf numFmtId="0" fontId="13" fillId="7" borderId="0" xfId="0" applyFont="1" applyFill="1"/>
    <xf numFmtId="0" fontId="0" fillId="4" borderId="32" xfId="0" applyFill="1" applyBorder="1"/>
    <xf numFmtId="0" fontId="0" fillId="7" borderId="0" xfId="0" applyFill="1" applyAlignment="1">
      <alignment vertical="center"/>
    </xf>
    <xf numFmtId="0" fontId="13" fillId="0" borderId="2" xfId="0" applyFont="1" applyBorder="1" applyAlignment="1">
      <alignment horizontal="center"/>
    </xf>
    <xf numFmtId="0" fontId="0" fillId="0" borderId="15" xfId="0" applyBorder="1" applyAlignment="1">
      <alignment horizontal="center"/>
    </xf>
    <xf numFmtId="0" fontId="0" fillId="0" borderId="21" xfId="0" applyBorder="1" applyAlignment="1">
      <alignment horizontal="center"/>
    </xf>
    <xf numFmtId="0" fontId="4" fillId="0" borderId="13" xfId="0" applyFont="1" applyBorder="1" applyAlignment="1">
      <alignment horizontal="center"/>
    </xf>
    <xf numFmtId="0" fontId="0" fillId="0" borderId="1" xfId="0" applyBorder="1" applyAlignment="1">
      <alignment horizontal="center"/>
    </xf>
    <xf numFmtId="0" fontId="0" fillId="0" borderId="7" xfId="0" applyBorder="1" applyAlignment="1">
      <alignment horizontal="center"/>
    </xf>
    <xf numFmtId="0" fontId="13" fillId="0" borderId="13" xfId="0" applyFont="1" applyBorder="1" applyAlignment="1">
      <alignment horizontal="center"/>
    </xf>
    <xf numFmtId="0" fontId="4" fillId="0" borderId="2" xfId="1" applyBorder="1" applyAlignment="1">
      <alignment horizontal="center" vertical="top" wrapText="1"/>
    </xf>
    <xf numFmtId="0" fontId="4" fillId="0" borderId="2" xfId="1" applyBorder="1" applyAlignment="1">
      <alignment horizontal="center" vertical="center" wrapText="1"/>
    </xf>
    <xf numFmtId="0" fontId="4" fillId="0" borderId="2" xfId="0" applyFont="1" applyBorder="1" applyAlignment="1">
      <alignment horizontal="center" wrapText="1"/>
    </xf>
    <xf numFmtId="0" fontId="4" fillId="0" borderId="13" xfId="0" applyFont="1" applyBorder="1" applyAlignment="1">
      <alignment horizontal="center" vertical="center"/>
    </xf>
    <xf numFmtId="0" fontId="4" fillId="0" borderId="11" xfId="0" applyFont="1" applyBorder="1" applyAlignment="1">
      <alignment horizontal="center"/>
    </xf>
    <xf numFmtId="0" fontId="0" fillId="0" borderId="12" xfId="0" applyBorder="1" applyAlignment="1">
      <alignment horizontal="center"/>
    </xf>
    <xf numFmtId="0" fontId="4" fillId="0" borderId="2" xfId="1" applyBorder="1" applyAlignment="1">
      <alignment horizontal="center"/>
    </xf>
    <xf numFmtId="0" fontId="4" fillId="0" borderId="13" xfId="1" applyBorder="1" applyAlignment="1">
      <alignment horizontal="center"/>
    </xf>
    <xf numFmtId="0" fontId="4" fillId="9" borderId="28" xfId="0" applyFont="1" applyFill="1" applyBorder="1" applyAlignment="1">
      <alignment horizontal="center"/>
    </xf>
    <xf numFmtId="0" fontId="13" fillId="9" borderId="28" xfId="0" applyFont="1" applyFill="1" applyBorder="1" applyAlignment="1">
      <alignment horizontal="center"/>
    </xf>
    <xf numFmtId="165" fontId="0" fillId="4" borderId="0" xfId="0" applyNumberFormat="1" applyFill="1"/>
    <xf numFmtId="165" fontId="4" fillId="4" borderId="0" xfId="0" applyNumberFormat="1" applyFont="1" applyFill="1" applyAlignment="1">
      <alignment horizontal="center"/>
    </xf>
    <xf numFmtId="0" fontId="0" fillId="4" borderId="0" xfId="0" applyFill="1" applyAlignment="1">
      <alignment horizontal="center"/>
    </xf>
    <xf numFmtId="0" fontId="4" fillId="4" borderId="0" xfId="0" applyFont="1" applyFill="1" applyAlignment="1">
      <alignment horizontal="center"/>
    </xf>
    <xf numFmtId="165" fontId="3" fillId="4" borderId="22" xfId="0" applyNumberFormat="1" applyFont="1" applyFill="1" applyBorder="1" applyAlignment="1">
      <alignment horizontal="center"/>
    </xf>
    <xf numFmtId="0" fontId="0" fillId="4" borderId="22" xfId="0" applyFill="1" applyBorder="1"/>
    <xf numFmtId="0" fontId="0" fillId="4" borderId="31" xfId="0" applyFill="1" applyBorder="1"/>
    <xf numFmtId="0" fontId="0" fillId="4" borderId="32" xfId="0" applyFill="1" applyBorder="1" applyAlignment="1">
      <alignment horizontal="center" vertical="center"/>
    </xf>
    <xf numFmtId="0" fontId="4" fillId="4" borderId="32" xfId="0" applyFont="1" applyFill="1" applyBorder="1"/>
    <xf numFmtId="0" fontId="13" fillId="4" borderId="32" xfId="0" applyFont="1" applyFill="1" applyBorder="1"/>
    <xf numFmtId="0" fontId="4" fillId="4" borderId="32" xfId="0" applyFont="1" applyFill="1" applyBorder="1" applyAlignment="1">
      <alignment vertical="center"/>
    </xf>
    <xf numFmtId="0" fontId="4" fillId="4" borderId="38" xfId="0" applyFont="1" applyFill="1" applyBorder="1"/>
    <xf numFmtId="0" fontId="1" fillId="5" borderId="57" xfId="0" applyFont="1" applyFill="1" applyBorder="1" applyAlignment="1">
      <alignment horizontal="center"/>
    </xf>
    <xf numFmtId="0" fontId="1" fillId="5" borderId="53" xfId="0" applyFont="1" applyFill="1" applyBorder="1"/>
    <xf numFmtId="0" fontId="1" fillId="5" borderId="29" xfId="0" applyFont="1" applyFill="1" applyBorder="1" applyAlignment="1">
      <alignment horizontal="center"/>
    </xf>
    <xf numFmtId="0" fontId="1" fillId="5" borderId="60" xfId="0" applyFont="1" applyFill="1" applyBorder="1" applyAlignment="1">
      <alignment horizontal="center"/>
    </xf>
    <xf numFmtId="44" fontId="0" fillId="0" borderId="40" xfId="2" applyFont="1" applyBorder="1"/>
    <xf numFmtId="165" fontId="0" fillId="4" borderId="0" xfId="0" applyNumberFormat="1" applyFill="1" applyAlignment="1">
      <alignment horizontal="center"/>
    </xf>
    <xf numFmtId="165" fontId="0" fillId="4" borderId="1" xfId="2" applyNumberFormat="1" applyFont="1" applyFill="1" applyBorder="1" applyAlignment="1">
      <alignment horizontal="center"/>
    </xf>
    <xf numFmtId="0" fontId="0" fillId="9" borderId="28" xfId="0" applyFill="1" applyBorder="1" applyAlignment="1">
      <alignment horizontal="center"/>
    </xf>
    <xf numFmtId="165" fontId="0" fillId="0" borderId="2" xfId="0" applyNumberFormat="1" applyBorder="1" applyAlignment="1">
      <alignment horizontal="center" vertical="center"/>
    </xf>
    <xf numFmtId="44" fontId="0" fillId="0" borderId="2" xfId="0" applyNumberFormat="1" applyBorder="1"/>
    <xf numFmtId="44" fontId="4" fillId="0" borderId="2" xfId="2" applyFont="1" applyFill="1" applyBorder="1" applyAlignment="1">
      <alignment horizontal="center"/>
    </xf>
    <xf numFmtId="0" fontId="4" fillId="0" borderId="2" xfId="0" applyFont="1" applyBorder="1" applyAlignment="1">
      <alignment horizontal="center" vertical="center"/>
    </xf>
    <xf numFmtId="0" fontId="14" fillId="9" borderId="48" xfId="0" applyFont="1" applyFill="1" applyBorder="1" applyAlignment="1">
      <alignment horizontal="center" vertical="center"/>
    </xf>
    <xf numFmtId="0" fontId="4" fillId="0" borderId="14" xfId="0" applyFont="1" applyBorder="1" applyAlignment="1">
      <alignment horizontal="center"/>
    </xf>
    <xf numFmtId="0" fontId="4" fillId="0" borderId="26" xfId="0" applyFont="1" applyBorder="1" applyAlignment="1">
      <alignment horizontal="center"/>
    </xf>
    <xf numFmtId="0" fontId="0" fillId="0" borderId="28" xfId="0" applyBorder="1" applyAlignment="1">
      <alignment horizontal="center" vertical="center"/>
    </xf>
    <xf numFmtId="0" fontId="0" fillId="0" borderId="49" xfId="0" applyBorder="1" applyAlignment="1">
      <alignment horizontal="center" vertical="center"/>
    </xf>
    <xf numFmtId="44" fontId="4" fillId="4" borderId="41" xfId="2" applyFont="1" applyFill="1" applyBorder="1" applyAlignment="1">
      <alignment horizontal="center"/>
    </xf>
    <xf numFmtId="167" fontId="0" fillId="0" borderId="52" xfId="2" applyNumberFormat="1" applyFont="1" applyBorder="1" applyAlignment="1"/>
    <xf numFmtId="44" fontId="0" fillId="0" borderId="52" xfId="2" applyFont="1" applyBorder="1" applyAlignment="1"/>
    <xf numFmtId="44" fontId="4" fillId="0" borderId="52" xfId="2" applyFont="1" applyBorder="1" applyAlignment="1"/>
    <xf numFmtId="0" fontId="4" fillId="0" borderId="54" xfId="0" applyFont="1" applyBorder="1"/>
    <xf numFmtId="0" fontId="4" fillId="0" borderId="52" xfId="0" applyFont="1" applyBorder="1"/>
    <xf numFmtId="0" fontId="4" fillId="0" borderId="36" xfId="0" applyFont="1" applyBorder="1" applyAlignment="1">
      <alignment horizontal="left"/>
    </xf>
    <xf numFmtId="0" fontId="3" fillId="5" borderId="9" xfId="0" applyFont="1" applyFill="1" applyBorder="1"/>
    <xf numFmtId="0" fontId="0" fillId="5" borderId="61" xfId="0" applyFill="1" applyBorder="1"/>
    <xf numFmtId="0" fontId="3" fillId="5" borderId="59" xfId="0" applyFont="1" applyFill="1" applyBorder="1" applyAlignment="1">
      <alignment horizontal="center"/>
    </xf>
    <xf numFmtId="0" fontId="4" fillId="0" borderId="28" xfId="0" applyFont="1" applyBorder="1"/>
    <xf numFmtId="0" fontId="4" fillId="0" borderId="13" xfId="0" applyFont="1" applyBorder="1" applyAlignment="1">
      <alignment wrapText="1"/>
    </xf>
    <xf numFmtId="0" fontId="4" fillId="0" borderId="25" xfId="0" applyFont="1" applyBorder="1" applyAlignment="1">
      <alignment wrapText="1"/>
    </xf>
    <xf numFmtId="0" fontId="16" fillId="0" borderId="0" xfId="0" applyFont="1"/>
    <xf numFmtId="0" fontId="3" fillId="0" borderId="0" xfId="0" applyFont="1" applyAlignment="1">
      <alignment horizontal="center"/>
    </xf>
    <xf numFmtId="44" fontId="4" fillId="4" borderId="23" xfId="2" applyFont="1" applyFill="1" applyBorder="1" applyAlignment="1">
      <alignment horizontal="center"/>
    </xf>
    <xf numFmtId="44" fontId="4" fillId="4" borderId="39" xfId="2" applyFont="1" applyFill="1" applyBorder="1" applyAlignment="1">
      <alignment horizontal="center"/>
    </xf>
    <xf numFmtId="0" fontId="4" fillId="0" borderId="49" xfId="0" applyFont="1" applyBorder="1" applyAlignment="1">
      <alignment horizontal="center"/>
    </xf>
    <xf numFmtId="165" fontId="4" fillId="4" borderId="31" xfId="0" applyNumberFormat="1" applyFont="1" applyFill="1" applyBorder="1" applyAlignment="1">
      <alignment horizontal="center"/>
    </xf>
    <xf numFmtId="165" fontId="0" fillId="4" borderId="41" xfId="2" applyNumberFormat="1" applyFont="1" applyFill="1" applyBorder="1" applyAlignment="1">
      <alignment horizontal="center"/>
    </xf>
    <xf numFmtId="44" fontId="0" fillId="4" borderId="30" xfId="0" applyNumberFormat="1" applyFill="1" applyBorder="1" applyAlignment="1">
      <alignment horizontal="center"/>
    </xf>
    <xf numFmtId="165" fontId="4" fillId="4" borderId="40" xfId="0" applyNumberFormat="1" applyFont="1" applyFill="1" applyBorder="1" applyAlignment="1">
      <alignment horizontal="center"/>
    </xf>
    <xf numFmtId="165" fontId="0" fillId="4" borderId="7" xfId="2" applyNumberFormat="1" applyFont="1" applyFill="1" applyBorder="1" applyAlignment="1">
      <alignment horizontal="center"/>
    </xf>
    <xf numFmtId="0" fontId="0" fillId="4" borderId="25" xfId="0" applyFill="1" applyBorder="1"/>
    <xf numFmtId="165" fontId="4" fillId="4" borderId="30" xfId="0" applyNumberFormat="1" applyFont="1" applyFill="1" applyBorder="1" applyAlignment="1">
      <alignment horizontal="center"/>
    </xf>
    <xf numFmtId="165" fontId="4" fillId="4" borderId="18" xfId="0" applyNumberFormat="1" applyFont="1" applyFill="1" applyBorder="1" applyAlignment="1">
      <alignment horizontal="center"/>
    </xf>
    <xf numFmtId="44" fontId="4" fillId="0" borderId="30" xfId="0" applyNumberFormat="1" applyFont="1" applyBorder="1" applyAlignment="1">
      <alignment horizontal="center"/>
    </xf>
    <xf numFmtId="44" fontId="4" fillId="0" borderId="18" xfId="0" applyNumberFormat="1" applyFont="1" applyBorder="1" applyAlignment="1">
      <alignment horizontal="center"/>
    </xf>
    <xf numFmtId="44" fontId="0" fillId="4" borderId="18" xfId="0" applyNumberFormat="1" applyFill="1" applyBorder="1" applyAlignment="1">
      <alignment horizontal="center"/>
    </xf>
    <xf numFmtId="0" fontId="4" fillId="4" borderId="0" xfId="0" applyFont="1" applyFill="1" applyAlignment="1">
      <alignment horizontal="center" vertical="center"/>
    </xf>
    <xf numFmtId="44" fontId="4" fillId="4" borderId="27" xfId="0" applyNumberFormat="1" applyFont="1" applyFill="1" applyBorder="1" applyAlignment="1">
      <alignment horizontal="center"/>
    </xf>
    <xf numFmtId="0" fontId="3" fillId="2" borderId="30" xfId="0" applyFont="1" applyFill="1" applyBorder="1" applyAlignment="1">
      <alignment horizontal="center"/>
    </xf>
    <xf numFmtId="44" fontId="0" fillId="0" borderId="30" xfId="2" applyFont="1" applyBorder="1" applyAlignment="1">
      <alignment horizontal="center"/>
    </xf>
    <xf numFmtId="0" fontId="0" fillId="2" borderId="30" xfId="0" applyFill="1" applyBorder="1" applyAlignment="1">
      <alignment horizontal="center"/>
    </xf>
    <xf numFmtId="44" fontId="0" fillId="0" borderId="18" xfId="2" applyFont="1" applyBorder="1" applyAlignment="1">
      <alignment horizontal="center"/>
    </xf>
    <xf numFmtId="44" fontId="3" fillId="0" borderId="30" xfId="2" applyFont="1" applyBorder="1" applyAlignment="1">
      <alignment horizontal="center"/>
    </xf>
    <xf numFmtId="44" fontId="3" fillId="0" borderId="60" xfId="2" applyFont="1" applyBorder="1" applyAlignment="1">
      <alignment horizontal="center"/>
    </xf>
    <xf numFmtId="44" fontId="3" fillId="0" borderId="18" xfId="2" applyFont="1" applyBorder="1" applyAlignment="1">
      <alignment horizontal="center"/>
    </xf>
    <xf numFmtId="0" fontId="0" fillId="0" borderId="52" xfId="0" applyBorder="1" applyAlignment="1">
      <alignment horizontal="center"/>
    </xf>
    <xf numFmtId="165" fontId="0" fillId="0" borderId="2" xfId="0" applyNumberFormat="1" applyBorder="1" applyAlignment="1">
      <alignment horizontal="center"/>
    </xf>
    <xf numFmtId="0" fontId="0" fillId="0" borderId="37" xfId="0" applyBorder="1" applyAlignment="1">
      <alignment horizontal="center"/>
    </xf>
    <xf numFmtId="0" fontId="0" fillId="3" borderId="2" xfId="0" applyFill="1" applyBorder="1" applyAlignment="1">
      <alignment horizontal="center"/>
    </xf>
    <xf numFmtId="0" fontId="12" fillId="0" borderId="0" xfId="0" applyFont="1" applyAlignment="1">
      <alignment horizontal="center"/>
    </xf>
    <xf numFmtId="0" fontId="15" fillId="0" borderId="0" xfId="0" applyFont="1" applyAlignment="1">
      <alignment horizontal="center"/>
    </xf>
    <xf numFmtId="0" fontId="10" fillId="0" borderId="0" xfId="0" applyFont="1" applyAlignment="1">
      <alignment vertical="center"/>
    </xf>
    <xf numFmtId="44" fontId="3" fillId="4" borderId="0" xfId="2" applyFont="1" applyFill="1" applyBorder="1"/>
    <xf numFmtId="44" fontId="3" fillId="0" borderId="15" xfId="2" applyFont="1" applyBorder="1"/>
    <xf numFmtId="44" fontId="0" fillId="4" borderId="13" xfId="0" applyNumberFormat="1" applyFill="1" applyBorder="1" applyAlignment="1">
      <alignment horizontal="center"/>
    </xf>
    <xf numFmtId="0" fontId="1" fillId="5" borderId="44" xfId="0" applyFont="1" applyFill="1" applyBorder="1" applyAlignment="1">
      <alignment horizontal="center"/>
    </xf>
    <xf numFmtId="0" fontId="1" fillId="5" borderId="64" xfId="0" applyFont="1" applyFill="1" applyBorder="1" applyAlignment="1">
      <alignment horizontal="center"/>
    </xf>
    <xf numFmtId="0" fontId="12" fillId="4" borderId="14" xfId="0" applyFont="1" applyFill="1" applyBorder="1" applyAlignment="1">
      <alignment horizontal="center"/>
    </xf>
    <xf numFmtId="0" fontId="12" fillId="4" borderId="15" xfId="0" applyFont="1" applyFill="1" applyBorder="1" applyAlignment="1">
      <alignment horizontal="center" vertical="center"/>
    </xf>
    <xf numFmtId="0" fontId="12" fillId="4" borderId="16" xfId="0" applyFont="1" applyFill="1" applyBorder="1" applyAlignment="1">
      <alignment horizontal="center" vertical="center"/>
    </xf>
    <xf numFmtId="0" fontId="12" fillId="4" borderId="28" xfId="0" applyFont="1" applyFill="1" applyBorder="1" applyAlignment="1">
      <alignment horizontal="center"/>
    </xf>
    <xf numFmtId="0" fontId="12" fillId="4" borderId="2" xfId="0" applyFont="1" applyFill="1" applyBorder="1" applyAlignment="1">
      <alignment horizontal="center" vertical="center"/>
    </xf>
    <xf numFmtId="0" fontId="12" fillId="4" borderId="30" xfId="0" applyFont="1" applyFill="1" applyBorder="1" applyAlignment="1">
      <alignment horizontal="center" vertical="center"/>
    </xf>
    <xf numFmtId="0" fontId="12" fillId="4" borderId="28" xfId="0" applyFont="1" applyFill="1" applyBorder="1" applyAlignment="1">
      <alignment horizontal="center" vertical="center"/>
    </xf>
    <xf numFmtId="0" fontId="12" fillId="4" borderId="30" xfId="0" applyFont="1" applyFill="1" applyBorder="1" applyAlignment="1">
      <alignment horizontal="center"/>
    </xf>
    <xf numFmtId="0" fontId="12" fillId="4" borderId="17" xfId="0" applyFont="1" applyFill="1" applyBorder="1" applyAlignment="1">
      <alignment horizontal="center" vertical="center"/>
    </xf>
    <xf numFmtId="0" fontId="12" fillId="4" borderId="62" xfId="0" applyFont="1" applyFill="1" applyBorder="1" applyAlignment="1">
      <alignment horizontal="center" vertical="center"/>
    </xf>
    <xf numFmtId="0" fontId="12" fillId="4" borderId="18" xfId="0" applyFont="1" applyFill="1" applyBorder="1" applyAlignment="1">
      <alignment horizontal="center" vertical="center"/>
    </xf>
    <xf numFmtId="165" fontId="3" fillId="4" borderId="1" xfId="2" applyNumberFormat="1" applyFont="1" applyFill="1" applyBorder="1" applyAlignment="1">
      <alignment horizontal="center"/>
    </xf>
    <xf numFmtId="165" fontId="4" fillId="4" borderId="22" xfId="0" applyNumberFormat="1" applyFont="1" applyFill="1" applyBorder="1" applyAlignment="1">
      <alignment horizontal="center"/>
    </xf>
    <xf numFmtId="165" fontId="4" fillId="4" borderId="16" xfId="0" applyNumberFormat="1" applyFont="1" applyFill="1" applyBorder="1" applyAlignment="1">
      <alignment horizontal="center"/>
    </xf>
    <xf numFmtId="44" fontId="4" fillId="0" borderId="16" xfId="0" applyNumberFormat="1" applyFont="1" applyBorder="1" applyAlignment="1">
      <alignment horizontal="center"/>
    </xf>
    <xf numFmtId="44" fontId="0" fillId="4" borderId="16" xfId="0" applyNumberFormat="1" applyFill="1" applyBorder="1" applyAlignment="1">
      <alignment horizontal="center"/>
    </xf>
    <xf numFmtId="165" fontId="3" fillId="4" borderId="32" xfId="0" applyNumberFormat="1" applyFont="1" applyFill="1" applyBorder="1" applyAlignment="1">
      <alignment horizontal="center"/>
    </xf>
    <xf numFmtId="0" fontId="4" fillId="0" borderId="62" xfId="1" applyBorder="1" applyAlignment="1">
      <alignment horizontal="center" vertical="center"/>
    </xf>
    <xf numFmtId="0" fontId="4" fillId="0" borderId="63" xfId="1" applyBorder="1" applyAlignment="1">
      <alignment horizontal="center" vertical="center"/>
    </xf>
    <xf numFmtId="44" fontId="4" fillId="4" borderId="55" xfId="0" applyNumberFormat="1" applyFont="1" applyFill="1" applyBorder="1" applyAlignment="1">
      <alignment horizontal="center"/>
    </xf>
    <xf numFmtId="44" fontId="0" fillId="4" borderId="63" xfId="0" applyNumberFormat="1" applyFill="1" applyBorder="1" applyAlignment="1">
      <alignment horizontal="center"/>
    </xf>
    <xf numFmtId="165" fontId="3" fillId="4" borderId="66" xfId="0" applyNumberFormat="1" applyFont="1" applyFill="1" applyBorder="1" applyAlignment="1">
      <alignment horizontal="center"/>
    </xf>
    <xf numFmtId="0" fontId="4" fillId="0" borderId="65" xfId="0" applyFont="1" applyBorder="1" applyAlignment="1">
      <alignment horizontal="center"/>
    </xf>
    <xf numFmtId="0" fontId="5" fillId="0" borderId="52" xfId="0" applyFont="1" applyBorder="1" applyAlignment="1">
      <alignment horizontal="center"/>
    </xf>
    <xf numFmtId="165" fontId="0" fillId="4" borderId="8" xfId="2" applyNumberFormat="1" applyFont="1" applyFill="1" applyBorder="1"/>
    <xf numFmtId="165" fontId="0" fillId="0" borderId="8" xfId="2" applyNumberFormat="1" applyFont="1" applyFill="1" applyBorder="1"/>
    <xf numFmtId="44" fontId="5" fillId="0" borderId="52" xfId="2" applyFont="1" applyFill="1" applyBorder="1" applyAlignment="1">
      <alignment horizontal="center"/>
    </xf>
    <xf numFmtId="0" fontId="5" fillId="0" borderId="1" xfId="2" applyNumberFormat="1" applyFont="1" applyFill="1" applyBorder="1" applyAlignment="1">
      <alignment horizontal="center"/>
    </xf>
    <xf numFmtId="0" fontId="5" fillId="4" borderId="1" xfId="2" applyNumberFormat="1" applyFont="1" applyFill="1" applyBorder="1" applyAlignment="1">
      <alignment horizontal="center"/>
    </xf>
    <xf numFmtId="0" fontId="4" fillId="4" borderId="0" xfId="0" applyFont="1" applyFill="1"/>
    <xf numFmtId="0" fontId="0" fillId="9" borderId="14" xfId="0" applyFill="1" applyBorder="1" applyAlignment="1">
      <alignment horizontal="center"/>
    </xf>
    <xf numFmtId="0" fontId="0" fillId="9" borderId="26" xfId="0" applyFill="1" applyBorder="1" applyAlignment="1">
      <alignment horizontal="center"/>
    </xf>
    <xf numFmtId="0" fontId="4" fillId="9" borderId="28" xfId="1" applyFill="1" applyBorder="1" applyAlignment="1">
      <alignment horizontal="center" vertical="center"/>
    </xf>
    <xf numFmtId="164" fontId="4" fillId="9" borderId="28" xfId="0" applyNumberFormat="1" applyFont="1" applyFill="1" applyBorder="1" applyAlignment="1">
      <alignment horizontal="center" vertical="center"/>
    </xf>
    <xf numFmtId="164" fontId="4" fillId="9" borderId="26" xfId="0" applyNumberFormat="1" applyFont="1" applyFill="1" applyBorder="1" applyAlignment="1">
      <alignment horizontal="center" vertical="center"/>
    </xf>
    <xf numFmtId="0" fontId="0" fillId="9" borderId="29" xfId="0" applyFill="1" applyBorder="1" applyAlignment="1">
      <alignment horizontal="center"/>
    </xf>
    <xf numFmtId="0" fontId="4" fillId="9" borderId="28" xfId="1" applyFill="1" applyBorder="1" applyAlignment="1">
      <alignment horizontal="center"/>
    </xf>
    <xf numFmtId="0" fontId="4" fillId="9" borderId="29" xfId="1" applyFill="1" applyBorder="1" applyAlignment="1">
      <alignment horizontal="center" vertical="center"/>
    </xf>
    <xf numFmtId="0" fontId="4" fillId="9" borderId="17" xfId="1" applyFill="1" applyBorder="1" applyAlignment="1">
      <alignment horizontal="center" vertical="center"/>
    </xf>
    <xf numFmtId="0" fontId="14" fillId="9" borderId="5" xfId="0" applyFont="1" applyFill="1" applyBorder="1" applyAlignment="1">
      <alignment horizontal="center" vertical="center"/>
    </xf>
    <xf numFmtId="0" fontId="18" fillId="9" borderId="59" xfId="0" applyFont="1" applyFill="1" applyBorder="1" applyAlignment="1">
      <alignment horizontal="center" vertical="center"/>
    </xf>
    <xf numFmtId="165" fontId="14" fillId="9" borderId="47" xfId="0" applyNumberFormat="1" applyFont="1" applyFill="1" applyBorder="1" applyAlignment="1">
      <alignment horizontal="center" vertical="center"/>
    </xf>
    <xf numFmtId="0" fontId="14" fillId="9" borderId="52" xfId="0" applyFont="1" applyFill="1" applyBorder="1" applyAlignment="1">
      <alignment horizontal="center" vertical="center"/>
    </xf>
    <xf numFmtId="165" fontId="14" fillId="9" borderId="52" xfId="0" applyNumberFormat="1" applyFont="1" applyFill="1" applyBorder="1" applyAlignment="1">
      <alignment horizontal="center" vertical="center"/>
    </xf>
    <xf numFmtId="0" fontId="14" fillId="9" borderId="28" xfId="0" applyFont="1" applyFill="1" applyBorder="1" applyAlignment="1">
      <alignment horizontal="center" vertical="center"/>
    </xf>
    <xf numFmtId="0" fontId="14" fillId="9" borderId="30" xfId="0" applyFont="1" applyFill="1" applyBorder="1" applyAlignment="1">
      <alignment horizontal="center" vertical="center"/>
    </xf>
    <xf numFmtId="0" fontId="17" fillId="0" borderId="10" xfId="0" applyFont="1" applyBorder="1" applyAlignment="1">
      <alignment horizontal="center"/>
    </xf>
    <xf numFmtId="44" fontId="4" fillId="0" borderId="41" xfId="2" applyFont="1" applyFill="1" applyBorder="1" applyAlignment="1">
      <alignment horizontal="center"/>
    </xf>
    <xf numFmtId="44" fontId="4" fillId="0" borderId="27" xfId="0" applyNumberFormat="1" applyFont="1" applyBorder="1" applyAlignment="1">
      <alignment horizontal="center"/>
    </xf>
    <xf numFmtId="165" fontId="4" fillId="0" borderId="31" xfId="0" applyNumberFormat="1" applyFont="1" applyBorder="1" applyAlignment="1">
      <alignment horizontal="center"/>
    </xf>
    <xf numFmtId="165" fontId="4" fillId="0" borderId="30" xfId="0" applyNumberFormat="1" applyFont="1" applyBorder="1" applyAlignment="1">
      <alignment horizontal="center"/>
    </xf>
    <xf numFmtId="44" fontId="0" fillId="0" borderId="30" xfId="0" applyNumberFormat="1" applyBorder="1" applyAlignment="1">
      <alignment horizontal="center"/>
    </xf>
    <xf numFmtId="44" fontId="0" fillId="0" borderId="13" xfId="0" applyNumberFormat="1" applyBorder="1" applyAlignment="1">
      <alignment horizontal="center"/>
    </xf>
    <xf numFmtId="165" fontId="3" fillId="0" borderId="32" xfId="0" applyNumberFormat="1" applyFont="1" applyBorder="1" applyAlignment="1">
      <alignment horizontal="center"/>
    </xf>
    <xf numFmtId="0" fontId="0" fillId="0" borderId="32" xfId="0" applyBorder="1"/>
    <xf numFmtId="0" fontId="4" fillId="0" borderId="32" xfId="0" applyFont="1" applyBorder="1"/>
    <xf numFmtId="0" fontId="0" fillId="9" borderId="0" xfId="0" applyFill="1"/>
    <xf numFmtId="0" fontId="4" fillId="9" borderId="0" xfId="0" applyFont="1" applyFill="1"/>
    <xf numFmtId="44" fontId="4" fillId="0" borderId="14" xfId="0" applyNumberFormat="1" applyFont="1" applyBorder="1" applyAlignment="1">
      <alignment horizontal="center"/>
    </xf>
    <xf numFmtId="0" fontId="3" fillId="2" borderId="36" xfId="0" applyFont="1" applyFill="1" applyBorder="1" applyAlignment="1">
      <alignment horizontal="left"/>
    </xf>
    <xf numFmtId="0" fontId="3" fillId="2" borderId="25" xfId="0" applyFont="1" applyFill="1" applyBorder="1" applyAlignment="1">
      <alignment horizontal="left"/>
    </xf>
    <xf numFmtId="0" fontId="4" fillId="0" borderId="36" xfId="0" applyFont="1" applyBorder="1" applyAlignment="1">
      <alignment horizontal="left" vertical="center" wrapText="1"/>
    </xf>
    <xf numFmtId="0" fontId="4" fillId="0" borderId="25" xfId="0" applyFont="1" applyBorder="1" applyAlignment="1">
      <alignment horizontal="left" vertical="center" wrapText="1"/>
    </xf>
    <xf numFmtId="0" fontId="4" fillId="0" borderId="17" xfId="0" applyFont="1" applyBorder="1" applyAlignment="1">
      <alignment horizontal="left" vertical="center"/>
    </xf>
    <xf numFmtId="0" fontId="0" fillId="0" borderId="62" xfId="0" applyBorder="1" applyAlignment="1">
      <alignment horizontal="left" vertical="center"/>
    </xf>
    <xf numFmtId="0" fontId="4" fillId="0" borderId="0" xfId="0" applyFont="1" applyAlignment="1">
      <alignment horizontal="center" wrapText="1"/>
    </xf>
    <xf numFmtId="0" fontId="4" fillId="0" borderId="0" xfId="0" applyFont="1" applyAlignment="1">
      <alignment horizontal="left" wrapText="1"/>
    </xf>
    <xf numFmtId="0" fontId="3" fillId="0" borderId="0" xfId="0" applyFont="1" applyAlignment="1">
      <alignment horizontal="center"/>
    </xf>
    <xf numFmtId="0" fontId="3" fillId="5" borderId="11" xfId="0" applyFont="1" applyFill="1" applyBorder="1" applyAlignment="1">
      <alignment horizontal="left" vertical="center"/>
    </xf>
    <xf numFmtId="0" fontId="3" fillId="5" borderId="1" xfId="0" applyFont="1" applyFill="1" applyBorder="1" applyAlignment="1">
      <alignment horizontal="left" vertical="center"/>
    </xf>
    <xf numFmtId="0" fontId="3" fillId="5" borderId="2" xfId="0" applyFont="1" applyFill="1" applyBorder="1" applyAlignment="1">
      <alignment horizontal="center"/>
    </xf>
    <xf numFmtId="0" fontId="0" fillId="0" borderId="39" xfId="0" applyBorder="1" applyAlignment="1">
      <alignment horizontal="center"/>
    </xf>
    <xf numFmtId="0" fontId="4" fillId="0" borderId="28" xfId="0" applyFont="1" applyBorder="1" applyAlignment="1">
      <alignment horizontal="left" vertical="center" wrapText="1"/>
    </xf>
    <xf numFmtId="0" fontId="4" fillId="0" borderId="2" xfId="0" applyFont="1" applyBorder="1" applyAlignment="1">
      <alignment horizontal="left" vertical="center" wrapText="1"/>
    </xf>
    <xf numFmtId="0" fontId="3" fillId="2" borderId="36" xfId="0" applyFont="1" applyFill="1" applyBorder="1" applyAlignment="1">
      <alignment horizontal="center"/>
    </xf>
    <xf numFmtId="0" fontId="3" fillId="2" borderId="25" xfId="0" applyFont="1" applyFill="1" applyBorder="1" applyAlignment="1">
      <alignment horizontal="center"/>
    </xf>
    <xf numFmtId="0" fontId="3" fillId="0" borderId="14" xfId="0" applyFont="1" applyBorder="1" applyAlignment="1">
      <alignment horizontal="center" wrapText="1"/>
    </xf>
    <xf numFmtId="0" fontId="3" fillId="0" borderId="15" xfId="0" applyFont="1" applyBorder="1" applyAlignment="1">
      <alignment horizontal="center" wrapText="1"/>
    </xf>
    <xf numFmtId="0" fontId="3" fillId="0" borderId="16" xfId="0" applyFont="1" applyBorder="1" applyAlignment="1">
      <alignment horizontal="center" wrapText="1"/>
    </xf>
    <xf numFmtId="0" fontId="4" fillId="0" borderId="36" xfId="0" applyFont="1" applyBorder="1" applyAlignment="1">
      <alignment horizontal="left" wrapText="1"/>
    </xf>
    <xf numFmtId="0" fontId="4" fillId="0" borderId="25" xfId="0" applyFont="1" applyBorder="1" applyAlignment="1">
      <alignment horizontal="left" wrapText="1"/>
    </xf>
    <xf numFmtId="0" fontId="14" fillId="9" borderId="45" xfId="0" applyFont="1" applyFill="1" applyBorder="1" applyAlignment="1">
      <alignment horizontal="center" vertical="center" wrapText="1"/>
    </xf>
    <xf numFmtId="0" fontId="14" fillId="9" borderId="46" xfId="0" applyFont="1" applyFill="1" applyBorder="1" applyAlignment="1">
      <alignment horizontal="center" vertical="center" wrapText="1"/>
    </xf>
    <xf numFmtId="0" fontId="14" fillId="9" borderId="45" xfId="0" applyFont="1" applyFill="1" applyBorder="1" applyAlignment="1">
      <alignment horizontal="center" vertical="center"/>
    </xf>
    <xf numFmtId="0" fontId="14" fillId="9" borderId="46" xfId="0" applyFont="1" applyFill="1" applyBorder="1" applyAlignment="1">
      <alignment horizontal="center" vertical="center"/>
    </xf>
    <xf numFmtId="0" fontId="14" fillId="9" borderId="48" xfId="0" applyFont="1" applyFill="1" applyBorder="1" applyAlignment="1">
      <alignment horizontal="center" vertical="center"/>
    </xf>
    <xf numFmtId="0" fontId="14" fillId="9" borderId="49" xfId="0" applyFont="1" applyFill="1" applyBorder="1" applyAlignment="1">
      <alignment horizontal="center" vertical="center"/>
    </xf>
    <xf numFmtId="0" fontId="14" fillId="9" borderId="14" xfId="0" applyFont="1" applyFill="1" applyBorder="1" applyAlignment="1">
      <alignment horizontal="center" vertical="center"/>
    </xf>
    <xf numFmtId="0" fontId="14" fillId="9" borderId="16" xfId="0" applyFont="1" applyFill="1" applyBorder="1" applyAlignment="1">
      <alignment horizontal="center" vertical="center"/>
    </xf>
    <xf numFmtId="164" fontId="4" fillId="9" borderId="29" xfId="0" applyNumberFormat="1" applyFont="1" applyFill="1" applyBorder="1" applyAlignment="1">
      <alignment horizontal="center" vertical="center"/>
    </xf>
    <xf numFmtId="164" fontId="4" fillId="9" borderId="65" xfId="0" applyNumberFormat="1" applyFont="1" applyFill="1" applyBorder="1" applyAlignment="1">
      <alignment horizontal="center" vertical="center"/>
    </xf>
    <xf numFmtId="164" fontId="4" fillId="9" borderId="26" xfId="0" applyNumberFormat="1" applyFont="1" applyFill="1" applyBorder="1" applyAlignment="1">
      <alignment horizontal="center" vertical="center"/>
    </xf>
    <xf numFmtId="0" fontId="14" fillId="9" borderId="47" xfId="0" applyFont="1" applyFill="1" applyBorder="1" applyAlignment="1">
      <alignment horizontal="center" vertical="center"/>
    </xf>
    <xf numFmtId="0" fontId="14" fillId="9" borderId="39" xfId="0" applyFont="1" applyFill="1" applyBorder="1" applyAlignment="1">
      <alignment horizontal="center" vertical="center"/>
    </xf>
    <xf numFmtId="0" fontId="14" fillId="9" borderId="5" xfId="0" applyFont="1" applyFill="1" applyBorder="1" applyAlignment="1">
      <alignment horizontal="center" vertical="center"/>
    </xf>
    <xf numFmtId="0" fontId="14" fillId="9" borderId="6" xfId="0" applyFont="1" applyFill="1" applyBorder="1" applyAlignment="1">
      <alignment horizontal="center" vertical="center"/>
    </xf>
    <xf numFmtId="0" fontId="14" fillId="9" borderId="58" xfId="0" applyFont="1" applyFill="1" applyBorder="1" applyAlignment="1">
      <alignment horizontal="center" vertical="center"/>
    </xf>
    <xf numFmtId="0" fontId="14" fillId="9" borderId="51" xfId="0" applyFont="1" applyFill="1" applyBorder="1" applyAlignment="1">
      <alignment horizontal="center" vertical="center"/>
    </xf>
    <xf numFmtId="0" fontId="14" fillId="9" borderId="59" xfId="0" applyFont="1" applyFill="1" applyBorder="1" applyAlignment="1">
      <alignment horizontal="center" vertical="center"/>
    </xf>
    <xf numFmtId="0" fontId="14" fillId="9" borderId="55" xfId="0" applyFont="1" applyFill="1" applyBorder="1" applyAlignment="1">
      <alignment horizontal="center" vertical="center"/>
    </xf>
    <xf numFmtId="0" fontId="5" fillId="5" borderId="14" xfId="0" applyFont="1" applyFill="1" applyBorder="1" applyAlignment="1">
      <alignment horizontal="center"/>
    </xf>
    <xf numFmtId="0" fontId="5" fillId="5" borderId="16" xfId="0" applyFont="1" applyFill="1" applyBorder="1" applyAlignment="1">
      <alignment horizontal="center"/>
    </xf>
    <xf numFmtId="0" fontId="1" fillId="5" borderId="5" xfId="0" applyFont="1" applyFill="1" applyBorder="1" applyAlignment="1">
      <alignment horizontal="center" vertical="center"/>
    </xf>
    <xf numFmtId="0" fontId="1" fillId="5" borderId="56" xfId="0" applyFont="1" applyFill="1" applyBorder="1" applyAlignment="1">
      <alignment horizontal="center" vertical="center"/>
    </xf>
    <xf numFmtId="0" fontId="1" fillId="5" borderId="19" xfId="0" applyFont="1" applyFill="1" applyBorder="1" applyAlignment="1">
      <alignment horizontal="center"/>
    </xf>
    <xf numFmtId="0" fontId="1" fillId="5" borderId="22" xfId="0" applyFont="1" applyFill="1" applyBorder="1" applyAlignment="1">
      <alignment horizontal="center"/>
    </xf>
    <xf numFmtId="0" fontId="1" fillId="5" borderId="11" xfId="0" applyFont="1" applyFill="1" applyBorder="1" applyAlignment="1">
      <alignment horizontal="center" vertical="center"/>
    </xf>
    <xf numFmtId="0" fontId="1" fillId="5" borderId="51" xfId="0" applyFont="1" applyFill="1" applyBorder="1" applyAlignment="1">
      <alignment horizontal="center" vertical="center"/>
    </xf>
  </cellXfs>
  <cellStyles count="4">
    <cellStyle name="Monétaire" xfId="2" builtinId="4"/>
    <cellStyle name="Normal" xfId="0" builtinId="0"/>
    <cellStyle name="Normal 2" xfId="1" xr:uid="{00000000-0005-0000-0000-000003000000}"/>
    <cellStyle name="Pourcentage" xfId="3" builtinId="5"/>
  </cellStyles>
  <dxfs count="3">
    <dxf>
      <fill>
        <patternFill>
          <bgColor theme="0" tint="-0.14996795556505021"/>
        </patternFill>
      </fill>
    </dxf>
    <dxf>
      <fill>
        <patternFill>
          <bgColor theme="0" tint="-0.14996795556505021"/>
        </patternFill>
      </fill>
    </dxf>
    <dxf>
      <fill>
        <patternFill>
          <bgColor theme="9" tint="0.79998168889431442"/>
        </patternFill>
      </fill>
    </dxf>
  </dxfs>
  <tableStyles count="0" defaultTableStyle="TableStyleMedium2" defaultPivotStyle="PivotStyleLight16"/>
  <colors>
    <mruColors>
      <color rgb="FFFFFF99"/>
      <color rgb="FFE72DBF"/>
      <color rgb="FF4EC684"/>
      <color rgb="FFE0A4E0"/>
      <color rgb="FFC74D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761845</xdr:colOff>
      <xdr:row>0</xdr:row>
      <xdr:rowOff>0</xdr:rowOff>
    </xdr:from>
    <xdr:to>
      <xdr:col>0</xdr:col>
      <xdr:colOff>2649855</xdr:colOff>
      <xdr:row>2</xdr:row>
      <xdr:rowOff>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1845" y="0"/>
          <a:ext cx="1888010" cy="904876"/>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05"/>
  <sheetViews>
    <sheetView zoomScaleNormal="100" zoomScaleSheetLayoutView="86" workbookViewId="0">
      <selection activeCell="C17" sqref="C17"/>
    </sheetView>
  </sheetViews>
  <sheetFormatPr baseColWidth="10" defaultRowHeight="13.2"/>
  <cols>
    <col min="1" max="1" width="52.33203125" customWidth="1"/>
    <col min="2" max="2" width="26.5546875" customWidth="1"/>
    <col min="3" max="3" width="26.6640625" style="5" customWidth="1"/>
  </cols>
  <sheetData>
    <row r="1" spans="1:7" ht="57.6" customHeight="1"/>
    <row r="2" spans="1:7">
      <c r="A2" s="243" t="s">
        <v>261</v>
      </c>
      <c r="B2" s="243"/>
      <c r="C2" s="243"/>
    </row>
    <row r="3" spans="1:7" ht="12" customHeight="1"/>
    <row r="4" spans="1:7" ht="12" customHeight="1">
      <c r="B4" s="21" t="s">
        <v>349</v>
      </c>
      <c r="C4" s="140"/>
    </row>
    <row r="5" spans="1:7" ht="12" customHeight="1"/>
    <row r="6" spans="1:7" ht="14.4" customHeight="1">
      <c r="A6" s="241" t="s">
        <v>185</v>
      </c>
      <c r="B6" s="241"/>
      <c r="C6" s="241"/>
    </row>
    <row r="7" spans="1:7" ht="25.95" customHeight="1">
      <c r="F7" s="72"/>
    </row>
    <row r="8" spans="1:7" ht="15.6">
      <c r="A8" s="14" t="s">
        <v>190</v>
      </c>
    </row>
    <row r="9" spans="1:7" ht="13.8" thickBot="1"/>
    <row r="10" spans="1:7">
      <c r="A10" s="50" t="s">
        <v>182</v>
      </c>
      <c r="B10" s="51"/>
      <c r="C10" s="52" t="s">
        <v>283</v>
      </c>
    </row>
    <row r="11" spans="1:7">
      <c r="A11" s="250" t="s">
        <v>183</v>
      </c>
      <c r="B11" s="251"/>
      <c r="C11" s="157"/>
    </row>
    <row r="12" spans="1:7">
      <c r="A12" s="11" t="s">
        <v>268</v>
      </c>
      <c r="B12" s="8"/>
      <c r="C12" s="158"/>
      <c r="D12" s="71"/>
      <c r="E12" s="71"/>
    </row>
    <row r="13" spans="1:7">
      <c r="A13" s="11" t="s">
        <v>187</v>
      </c>
      <c r="B13" s="8"/>
      <c r="C13" s="158"/>
      <c r="D13" s="71"/>
      <c r="E13" s="71"/>
    </row>
    <row r="14" spans="1:7">
      <c r="A14" s="11" t="s">
        <v>186</v>
      </c>
      <c r="B14" s="8"/>
      <c r="C14" s="158"/>
      <c r="D14" s="71"/>
      <c r="E14" s="71"/>
      <c r="G14" s="3"/>
    </row>
    <row r="15" spans="1:7">
      <c r="A15" s="250" t="s">
        <v>266</v>
      </c>
      <c r="B15" s="251"/>
      <c r="C15" s="159"/>
      <c r="D15" s="71"/>
      <c r="E15" s="71"/>
    </row>
    <row r="16" spans="1:7">
      <c r="A16" s="132" t="s">
        <v>290</v>
      </c>
      <c r="B16" s="53"/>
      <c r="C16" s="158"/>
      <c r="D16" s="71"/>
      <c r="E16" s="71"/>
    </row>
    <row r="17" spans="1:5">
      <c r="A17" s="11" t="s">
        <v>289</v>
      </c>
      <c r="B17" s="8"/>
      <c r="C17" s="158"/>
      <c r="D17" s="71"/>
      <c r="E17" s="71"/>
    </row>
    <row r="18" spans="1:5">
      <c r="A18" s="11" t="s">
        <v>252</v>
      </c>
      <c r="B18" s="8"/>
      <c r="C18" s="158"/>
      <c r="D18" s="71"/>
      <c r="E18" s="71"/>
    </row>
    <row r="19" spans="1:5">
      <c r="A19" s="11" t="s">
        <v>251</v>
      </c>
      <c r="B19" s="8"/>
      <c r="C19" s="158"/>
      <c r="D19" s="71"/>
      <c r="E19" s="71"/>
    </row>
    <row r="20" spans="1:5">
      <c r="A20" s="49" t="s">
        <v>298</v>
      </c>
      <c r="B20" s="8"/>
      <c r="C20" s="158"/>
      <c r="D20" s="71"/>
      <c r="E20" s="71"/>
    </row>
    <row r="21" spans="1:5">
      <c r="A21" s="36" t="s">
        <v>299</v>
      </c>
      <c r="B21" s="8"/>
      <c r="C21" s="158"/>
      <c r="D21" s="71"/>
      <c r="E21" s="71"/>
    </row>
    <row r="22" spans="1:5">
      <c r="A22" s="250" t="s">
        <v>263</v>
      </c>
      <c r="B22" s="251"/>
      <c r="C22" s="159"/>
      <c r="D22" s="71"/>
      <c r="E22" s="71"/>
    </row>
    <row r="23" spans="1:5">
      <c r="A23" s="11" t="s">
        <v>184</v>
      </c>
      <c r="B23" s="8"/>
      <c r="C23" s="158"/>
      <c r="D23" s="71"/>
      <c r="E23" s="71"/>
    </row>
    <row r="24" spans="1:5">
      <c r="A24" s="250" t="s">
        <v>264</v>
      </c>
      <c r="B24" s="251"/>
      <c r="C24" s="159"/>
      <c r="D24" s="71"/>
      <c r="E24" s="71"/>
    </row>
    <row r="25" spans="1:5">
      <c r="A25" s="11" t="s">
        <v>265</v>
      </c>
      <c r="B25" s="8"/>
      <c r="C25" s="158"/>
      <c r="D25" s="71"/>
      <c r="E25" s="71"/>
    </row>
    <row r="26" spans="1:5">
      <c r="A26" s="11" t="s">
        <v>323</v>
      </c>
      <c r="B26" s="8"/>
      <c r="C26" s="158"/>
      <c r="D26" s="71"/>
      <c r="E26" s="71"/>
    </row>
    <row r="27" spans="1:5">
      <c r="A27" s="250" t="s">
        <v>324</v>
      </c>
      <c r="B27" s="251"/>
      <c r="C27" s="159"/>
      <c r="D27" s="71"/>
      <c r="E27" s="71"/>
    </row>
    <row r="28" spans="1:5" ht="55.2" customHeight="1">
      <c r="A28" s="255" t="s">
        <v>325</v>
      </c>
      <c r="B28" s="256"/>
      <c r="C28" s="158"/>
      <c r="D28" s="71"/>
      <c r="E28" s="71"/>
    </row>
    <row r="29" spans="1:5">
      <c r="A29" s="250" t="s">
        <v>322</v>
      </c>
      <c r="B29" s="251"/>
      <c r="C29" s="159"/>
      <c r="D29" s="71"/>
      <c r="E29" s="71"/>
    </row>
    <row r="30" spans="1:5">
      <c r="A30" s="11" t="s">
        <v>337</v>
      </c>
      <c r="B30" s="8"/>
      <c r="C30" s="158"/>
      <c r="D30" s="71"/>
      <c r="E30" s="71"/>
    </row>
    <row r="31" spans="1:5" ht="14.4">
      <c r="A31" s="139" t="s">
        <v>338</v>
      </c>
      <c r="B31" s="8"/>
      <c r="C31" s="158"/>
      <c r="D31" s="71"/>
      <c r="E31" s="71"/>
    </row>
    <row r="32" spans="1:5">
      <c r="A32" s="250" t="s">
        <v>267</v>
      </c>
      <c r="B32" s="251"/>
      <c r="C32" s="159"/>
      <c r="D32" s="71"/>
      <c r="E32" s="71"/>
    </row>
    <row r="33" spans="1:5" ht="13.8" thickBot="1">
      <c r="A33" s="13" t="s">
        <v>259</v>
      </c>
      <c r="B33" s="12"/>
      <c r="C33" s="160"/>
      <c r="D33" s="71"/>
      <c r="E33" s="71"/>
    </row>
    <row r="34" spans="1:5" ht="26.25" customHeight="1"/>
    <row r="35" spans="1:5" ht="15.75" customHeight="1">
      <c r="A35" s="14" t="s">
        <v>227</v>
      </c>
    </row>
    <row r="36" spans="1:5" ht="17.25" customHeight="1" thickBot="1">
      <c r="A36" s="247" t="s">
        <v>229</v>
      </c>
      <c r="B36" s="247"/>
      <c r="C36" s="247"/>
    </row>
    <row r="37" spans="1:5" ht="13.8" thickBot="1">
      <c r="A37" s="133" t="s">
        <v>182</v>
      </c>
      <c r="B37" s="134"/>
      <c r="C37" s="135" t="s">
        <v>283</v>
      </c>
    </row>
    <row r="38" spans="1:5" ht="25.5" customHeight="1">
      <c r="A38" s="252" t="s">
        <v>231</v>
      </c>
      <c r="B38" s="253"/>
      <c r="C38" s="254"/>
    </row>
    <row r="39" spans="1:5">
      <c r="A39" s="136" t="s">
        <v>230</v>
      </c>
      <c r="B39" s="9"/>
      <c r="C39" s="161"/>
    </row>
    <row r="40" spans="1:5" ht="27.6" customHeight="1">
      <c r="A40" s="248" t="s">
        <v>326</v>
      </c>
      <c r="B40" s="249"/>
      <c r="C40" s="161"/>
    </row>
    <row r="41" spans="1:5">
      <c r="A41" s="237" t="s">
        <v>339</v>
      </c>
      <c r="B41" s="238"/>
      <c r="C41" s="162"/>
    </row>
    <row r="42" spans="1:5" ht="28.5" customHeight="1" thickBot="1">
      <c r="A42" s="239" t="s">
        <v>327</v>
      </c>
      <c r="B42" s="240"/>
      <c r="C42" s="163"/>
    </row>
    <row r="44" spans="1:5" ht="15.6">
      <c r="A44" s="14" t="s">
        <v>188</v>
      </c>
    </row>
    <row r="45" spans="1:5" ht="26.25" customHeight="1"/>
    <row r="46" spans="1:5" ht="25.8" customHeight="1">
      <c r="A46" s="241" t="s">
        <v>228</v>
      </c>
      <c r="B46" s="241"/>
      <c r="C46" s="241"/>
    </row>
    <row r="47" spans="1:5" ht="13.8" thickBot="1">
      <c r="A47" s="10"/>
      <c r="B47" s="10"/>
      <c r="C47" s="10"/>
    </row>
    <row r="48" spans="1:5" ht="13.8" thickBot="1">
      <c r="A48" s="131" t="s">
        <v>300</v>
      </c>
      <c r="B48" s="130" t="s">
        <v>220</v>
      </c>
      <c r="C48" s="164"/>
    </row>
    <row r="49" spans="1:3">
      <c r="A49" s="3"/>
      <c r="B49" s="3"/>
    </row>
    <row r="50" spans="1:3" ht="17.399999999999999" customHeight="1">
      <c r="A50" s="242" t="s">
        <v>221</v>
      </c>
      <c r="B50" s="242"/>
      <c r="C50" s="242"/>
    </row>
    <row r="51" spans="1:3">
      <c r="A51" s="242" t="s">
        <v>255</v>
      </c>
      <c r="B51" s="242"/>
      <c r="C51" s="242"/>
    </row>
    <row r="53" spans="1:3">
      <c r="A53" s="244" t="s">
        <v>189</v>
      </c>
      <c r="B53" s="246" t="s">
        <v>301</v>
      </c>
      <c r="C53" s="246"/>
    </row>
    <row r="54" spans="1:3">
      <c r="A54" s="245"/>
      <c r="B54" s="57" t="s">
        <v>192</v>
      </c>
      <c r="C54" s="57" t="s">
        <v>200</v>
      </c>
    </row>
    <row r="55" spans="1:3">
      <c r="A55" s="235" t="s">
        <v>191</v>
      </c>
      <c r="B55" s="236"/>
      <c r="C55" s="159"/>
    </row>
    <row r="56" spans="1:3">
      <c r="A56" s="7" t="s">
        <v>197</v>
      </c>
      <c r="B56" s="22"/>
      <c r="C56" s="165"/>
    </row>
    <row r="57" spans="1:3">
      <c r="A57" s="7" t="s">
        <v>194</v>
      </c>
      <c r="B57" s="22"/>
      <c r="C57" s="165"/>
    </row>
    <row r="58" spans="1:3">
      <c r="A58" s="7" t="s">
        <v>193</v>
      </c>
      <c r="B58" s="22"/>
      <c r="C58" s="165"/>
    </row>
    <row r="59" spans="1:3">
      <c r="A59" s="7" t="s">
        <v>195</v>
      </c>
      <c r="B59" s="22"/>
      <c r="C59" s="165"/>
    </row>
    <row r="60" spans="1:3">
      <c r="A60" s="7" t="s">
        <v>196</v>
      </c>
      <c r="B60" s="22"/>
      <c r="C60" s="165"/>
    </row>
    <row r="61" spans="1:3">
      <c r="A61" s="7" t="s">
        <v>199</v>
      </c>
      <c r="B61" s="22"/>
      <c r="C61" s="165"/>
    </row>
    <row r="62" spans="1:3">
      <c r="A62" s="7" t="s">
        <v>198</v>
      </c>
      <c r="B62" s="22"/>
      <c r="C62" s="165"/>
    </row>
    <row r="63" spans="1:3">
      <c r="A63" s="7" t="s">
        <v>232</v>
      </c>
      <c r="B63" s="22"/>
      <c r="C63" s="165"/>
    </row>
    <row r="64" spans="1:3">
      <c r="A64" s="7" t="s">
        <v>233</v>
      </c>
      <c r="B64" s="22"/>
      <c r="C64" s="165"/>
    </row>
    <row r="65" spans="1:3">
      <c r="A65" s="7" t="s">
        <v>336</v>
      </c>
      <c r="B65" s="22"/>
      <c r="C65" s="166"/>
    </row>
    <row r="66" spans="1:3" ht="28.2" customHeight="1">
      <c r="A66" s="137" t="s">
        <v>335</v>
      </c>
      <c r="B66" s="138"/>
      <c r="C66" s="166"/>
    </row>
    <row r="67" spans="1:3">
      <c r="A67" s="235" t="s">
        <v>201</v>
      </c>
      <c r="B67" s="236"/>
      <c r="C67" s="159"/>
    </row>
    <row r="68" spans="1:3">
      <c r="A68" s="7" t="s">
        <v>202</v>
      </c>
      <c r="B68" s="22"/>
      <c r="C68" s="166"/>
    </row>
    <row r="69" spans="1:3">
      <c r="A69" s="7" t="s">
        <v>203</v>
      </c>
      <c r="B69" s="22"/>
      <c r="C69" s="166"/>
    </row>
    <row r="70" spans="1:3">
      <c r="A70" s="7" t="s">
        <v>291</v>
      </c>
      <c r="B70" s="22"/>
      <c r="C70" s="166"/>
    </row>
    <row r="71" spans="1:3">
      <c r="A71" s="7" t="s">
        <v>292</v>
      </c>
      <c r="B71" s="56"/>
      <c r="C71" s="166"/>
    </row>
    <row r="72" spans="1:3">
      <c r="A72" s="235" t="s">
        <v>204</v>
      </c>
      <c r="B72" s="236"/>
      <c r="C72" s="159"/>
    </row>
    <row r="73" spans="1:3">
      <c r="A73" s="7" t="s">
        <v>137</v>
      </c>
      <c r="B73" s="22"/>
      <c r="C73" s="166"/>
    </row>
    <row r="74" spans="1:3">
      <c r="A74" s="7" t="s">
        <v>205</v>
      </c>
      <c r="B74" s="22"/>
      <c r="C74" s="166"/>
    </row>
    <row r="75" spans="1:3">
      <c r="A75" s="7" t="s">
        <v>254</v>
      </c>
      <c r="B75" s="22"/>
      <c r="C75" s="166"/>
    </row>
    <row r="76" spans="1:3">
      <c r="A76" s="7" t="s">
        <v>294</v>
      </c>
      <c r="B76" s="22"/>
      <c r="C76" s="166"/>
    </row>
    <row r="77" spans="1:3">
      <c r="A77" s="7" t="s">
        <v>293</v>
      </c>
      <c r="B77" s="22"/>
      <c r="C77" s="166"/>
    </row>
    <row r="78" spans="1:3">
      <c r="A78" s="7" t="s">
        <v>296</v>
      </c>
      <c r="B78" s="22"/>
      <c r="C78" s="166"/>
    </row>
    <row r="79" spans="1:3">
      <c r="A79" s="7" t="s">
        <v>253</v>
      </c>
      <c r="B79" s="22"/>
      <c r="C79" s="166"/>
    </row>
    <row r="80" spans="1:3">
      <c r="A80" s="54" t="s">
        <v>297</v>
      </c>
      <c r="B80" s="22"/>
      <c r="C80" s="166"/>
    </row>
    <row r="81" spans="1:3">
      <c r="A81" s="7" t="s">
        <v>213</v>
      </c>
      <c r="B81" s="22"/>
      <c r="C81" s="166"/>
    </row>
    <row r="82" spans="1:3">
      <c r="A82" s="7" t="s">
        <v>214</v>
      </c>
      <c r="B82" s="22"/>
      <c r="C82" s="166"/>
    </row>
    <row r="83" spans="1:3">
      <c r="A83" s="15"/>
      <c r="B83" s="15"/>
      <c r="C83" s="167"/>
    </row>
    <row r="84" spans="1:3">
      <c r="A84" s="235" t="s">
        <v>212</v>
      </c>
      <c r="B84" s="236"/>
      <c r="C84" s="159"/>
    </row>
    <row r="85" spans="1:3">
      <c r="A85" s="7" t="s">
        <v>206</v>
      </c>
      <c r="B85" s="22"/>
      <c r="C85" s="166"/>
    </row>
    <row r="86" spans="1:3">
      <c r="A86" s="7" t="s">
        <v>207</v>
      </c>
      <c r="B86" s="22"/>
      <c r="C86" s="166"/>
    </row>
    <row r="87" spans="1:3">
      <c r="A87" s="7" t="s">
        <v>208</v>
      </c>
      <c r="B87" s="22"/>
      <c r="C87" s="166"/>
    </row>
    <row r="88" spans="1:3">
      <c r="A88" s="7" t="s">
        <v>332</v>
      </c>
      <c r="B88" s="22"/>
      <c r="C88" s="166"/>
    </row>
    <row r="89" spans="1:3">
      <c r="A89" s="7" t="s">
        <v>333</v>
      </c>
      <c r="B89" s="22"/>
      <c r="C89" s="166"/>
    </row>
    <row r="90" spans="1:3">
      <c r="A90" s="235" t="s">
        <v>215</v>
      </c>
      <c r="B90" s="236"/>
      <c r="C90" s="159"/>
    </row>
    <row r="91" spans="1:3">
      <c r="A91" s="7" t="s">
        <v>209</v>
      </c>
      <c r="B91" s="22"/>
      <c r="C91" s="166"/>
    </row>
    <row r="92" spans="1:3">
      <c r="A92" s="7" t="s">
        <v>210</v>
      </c>
      <c r="B92" s="22"/>
      <c r="C92" s="166"/>
    </row>
    <row r="93" spans="1:3">
      <c r="A93" s="7" t="s">
        <v>211</v>
      </c>
      <c r="B93" s="65"/>
      <c r="C93" s="166"/>
    </row>
    <row r="94" spans="1:3">
      <c r="A94" s="235" t="s">
        <v>216</v>
      </c>
      <c r="B94" s="236"/>
      <c r="C94" s="159"/>
    </row>
    <row r="95" spans="1:3">
      <c r="A95" s="7" t="s">
        <v>328</v>
      </c>
      <c r="B95" s="22"/>
      <c r="C95" s="166"/>
    </row>
    <row r="96" spans="1:3">
      <c r="A96" s="7" t="s">
        <v>217</v>
      </c>
      <c r="B96" s="22"/>
      <c r="C96" s="166"/>
    </row>
    <row r="97" spans="1:3">
      <c r="A97" s="7" t="s">
        <v>218</v>
      </c>
      <c r="B97" s="22"/>
      <c r="C97" s="166"/>
    </row>
    <row r="98" spans="1:3">
      <c r="A98" s="7" t="s">
        <v>329</v>
      </c>
      <c r="B98" s="22"/>
      <c r="C98" s="166"/>
    </row>
    <row r="99" spans="1:3">
      <c r="A99" s="7" t="s">
        <v>330</v>
      </c>
      <c r="B99" s="22"/>
      <c r="C99" s="166"/>
    </row>
    <row r="100" spans="1:3">
      <c r="A100" s="7" t="s">
        <v>331</v>
      </c>
      <c r="B100" s="22"/>
      <c r="C100" s="166"/>
    </row>
    <row r="101" spans="1:3">
      <c r="A101" s="7" t="s">
        <v>219</v>
      </c>
      <c r="B101" s="22"/>
      <c r="C101" s="166"/>
    </row>
    <row r="102" spans="1:3">
      <c r="A102" s="7" t="s">
        <v>334</v>
      </c>
      <c r="B102" s="22"/>
      <c r="C102" s="166"/>
    </row>
    <row r="104" spans="1:3">
      <c r="A104" s="3"/>
      <c r="B104" s="24"/>
    </row>
    <row r="105" spans="1:3">
      <c r="B105" s="23"/>
    </row>
  </sheetData>
  <mergeCells count="26">
    <mergeCell ref="A2:C2"/>
    <mergeCell ref="A53:A54"/>
    <mergeCell ref="A6:C6"/>
    <mergeCell ref="B53:C53"/>
    <mergeCell ref="A36:C36"/>
    <mergeCell ref="A40:B40"/>
    <mergeCell ref="A51:C51"/>
    <mergeCell ref="A24:B24"/>
    <mergeCell ref="A22:B22"/>
    <mergeCell ref="A15:B15"/>
    <mergeCell ref="A32:B32"/>
    <mergeCell ref="A11:B11"/>
    <mergeCell ref="A38:C38"/>
    <mergeCell ref="A29:B29"/>
    <mergeCell ref="A27:B27"/>
    <mergeCell ref="A28:B28"/>
    <mergeCell ref="A72:B72"/>
    <mergeCell ref="A84:B84"/>
    <mergeCell ref="A90:B90"/>
    <mergeCell ref="A94:B94"/>
    <mergeCell ref="A41:B41"/>
    <mergeCell ref="A42:B42"/>
    <mergeCell ref="A67:B67"/>
    <mergeCell ref="A55:B55"/>
    <mergeCell ref="A46:C46"/>
    <mergeCell ref="A50:C50"/>
  </mergeCells>
  <pageMargins left="0.51181102362204722" right="0.51181102362204722" top="0.55118110236220474" bottom="0.55118110236220474" header="0.31496062992125984" footer="0.31496062992125984"/>
  <pageSetup paperSize="8"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146"/>
  <sheetViews>
    <sheetView view="pageBreakPreview" zoomScale="78" zoomScaleNormal="110" zoomScaleSheetLayoutView="78" workbookViewId="0">
      <pane xSplit="1" topLeftCell="B1" activePane="topRight" state="frozen"/>
      <selection pane="topRight" activeCell="A2" sqref="A2:U2"/>
    </sheetView>
  </sheetViews>
  <sheetFormatPr baseColWidth="10" defaultRowHeight="13.2"/>
  <cols>
    <col min="1" max="1" width="11.5546875" style="232"/>
    <col min="2" max="2" width="36.109375" style="5" customWidth="1"/>
    <col min="3" max="3" width="29.44140625" customWidth="1"/>
    <col min="4" max="4" width="10.33203125" style="168" customWidth="1"/>
    <col min="5" max="5" width="12.5546875" style="114" customWidth="1"/>
    <col min="6" max="6" width="9.6640625" style="5" customWidth="1"/>
    <col min="7" max="7" width="12.21875" style="99" customWidth="1"/>
    <col min="8" max="8" width="13.5546875" style="5" customWidth="1"/>
    <col min="9" max="9" width="13.21875" style="114" customWidth="1"/>
    <col min="10" max="10" width="12.77734375" style="5" customWidth="1"/>
    <col min="11" max="11" width="14.6640625" style="97" customWidth="1"/>
    <col min="12" max="12" width="12.44140625" style="169" customWidth="1"/>
    <col min="13" max="13" width="11.44140625" bestFit="1" customWidth="1"/>
    <col min="14" max="14" width="12" style="5" customWidth="1"/>
    <col min="15" max="19" width="12.5546875" style="99" customWidth="1"/>
    <col min="20" max="20" width="16.33203125" style="99" customWidth="1"/>
    <col min="21" max="21" width="42.44140625" style="36" customWidth="1"/>
  </cols>
  <sheetData>
    <row r="1" spans="1:21" ht="18" customHeight="1"/>
    <row r="2" spans="1:21">
      <c r="A2" s="243" t="s">
        <v>363</v>
      </c>
      <c r="B2" s="243"/>
      <c r="C2" s="243"/>
      <c r="D2" s="243"/>
      <c r="E2" s="243"/>
      <c r="F2" s="243"/>
      <c r="G2" s="243"/>
      <c r="H2" s="243"/>
      <c r="I2" s="243"/>
      <c r="J2" s="243"/>
      <c r="K2" s="243"/>
      <c r="L2" s="243"/>
      <c r="M2" s="243"/>
      <c r="N2" s="243"/>
      <c r="O2" s="243"/>
      <c r="P2" s="243"/>
      <c r="Q2" s="243"/>
      <c r="R2" s="243"/>
      <c r="S2" s="243"/>
      <c r="T2" s="243"/>
      <c r="U2" s="243"/>
    </row>
    <row r="3" spans="1:21" ht="29.4" customHeight="1" thickBot="1">
      <c r="T3" s="100"/>
    </row>
    <row r="4" spans="1:21" s="25" customFormat="1" ht="27" customHeight="1" thickBot="1">
      <c r="A4" s="261" t="s">
        <v>288</v>
      </c>
      <c r="B4" s="272" t="s">
        <v>1</v>
      </c>
      <c r="C4" s="274" t="s">
        <v>2</v>
      </c>
      <c r="D4" s="257" t="s">
        <v>351</v>
      </c>
      <c r="E4" s="258"/>
      <c r="F4" s="257" t="s">
        <v>352</v>
      </c>
      <c r="G4" s="258"/>
      <c r="H4" s="257" t="s">
        <v>287</v>
      </c>
      <c r="I4" s="258"/>
      <c r="J4" s="257" t="s">
        <v>353</v>
      </c>
      <c r="K4" s="258"/>
      <c r="L4" s="259" t="s">
        <v>354</v>
      </c>
      <c r="M4" s="260"/>
      <c r="N4" s="259" t="s">
        <v>355</v>
      </c>
      <c r="O4" s="260"/>
      <c r="P4" s="263" t="s">
        <v>356</v>
      </c>
      <c r="Q4" s="264"/>
      <c r="R4" s="259" t="s">
        <v>357</v>
      </c>
      <c r="S4" s="260"/>
      <c r="T4" s="268" t="s">
        <v>358</v>
      </c>
      <c r="U4" s="270" t="s">
        <v>359</v>
      </c>
    </row>
    <row r="5" spans="1:21" s="20" customFormat="1" ht="13.8" thickBot="1">
      <c r="A5" s="262"/>
      <c r="B5" s="273"/>
      <c r="C5" s="275"/>
      <c r="D5" s="216" t="s">
        <v>361</v>
      </c>
      <c r="E5" s="217" t="s">
        <v>360</v>
      </c>
      <c r="F5" s="215" t="s">
        <v>361</v>
      </c>
      <c r="G5" s="215" t="s">
        <v>360</v>
      </c>
      <c r="H5" s="121" t="s">
        <v>361</v>
      </c>
      <c r="I5" s="218" t="s">
        <v>360</v>
      </c>
      <c r="J5" s="121" t="s">
        <v>361</v>
      </c>
      <c r="K5" s="219" t="s">
        <v>360</v>
      </c>
      <c r="L5" s="121" t="s">
        <v>361</v>
      </c>
      <c r="M5" s="218" t="s">
        <v>360</v>
      </c>
      <c r="N5" s="121" t="s">
        <v>361</v>
      </c>
      <c r="O5" s="218" t="s">
        <v>360</v>
      </c>
      <c r="P5" s="220" t="s">
        <v>361</v>
      </c>
      <c r="Q5" s="221" t="s">
        <v>360</v>
      </c>
      <c r="R5" s="121" t="s">
        <v>361</v>
      </c>
      <c r="S5" s="218" t="s">
        <v>360</v>
      </c>
      <c r="T5" s="269"/>
      <c r="U5" s="271"/>
    </row>
    <row r="6" spans="1:21" s="73" customFormat="1">
      <c r="A6" s="206">
        <v>1</v>
      </c>
      <c r="B6" s="81" t="s">
        <v>3</v>
      </c>
      <c r="C6" s="82" t="s">
        <v>9</v>
      </c>
      <c r="D6" s="122">
        <v>3</v>
      </c>
      <c r="E6" s="141">
        <f>D6*'bordereau prix unitaire'!$C$16</f>
        <v>0</v>
      </c>
      <c r="F6" s="122">
        <v>0</v>
      </c>
      <c r="G6" s="234">
        <f>F6*'bordereau prix unitaire'!$C$17</f>
        <v>0</v>
      </c>
      <c r="H6" s="122">
        <v>5</v>
      </c>
      <c r="I6" s="188">
        <f>'bordereau prix unitaire'!$C$23</f>
        <v>0</v>
      </c>
      <c r="J6" s="122">
        <v>2</v>
      </c>
      <c r="K6" s="189">
        <f>J6*'bordereau prix unitaire'!$C$12</f>
        <v>0</v>
      </c>
      <c r="L6" s="122">
        <v>1</v>
      </c>
      <c r="M6" s="190">
        <f>L6*'bordereau prix unitaire'!$C$14</f>
        <v>0</v>
      </c>
      <c r="N6" s="122">
        <v>0</v>
      </c>
      <c r="O6" s="191">
        <f>N6*'bordereau prix unitaire'!$C$13</f>
        <v>0</v>
      </c>
      <c r="P6" s="122"/>
      <c r="Q6" s="173">
        <f>P6*'bordereau prix unitaire'!$C$31</f>
        <v>0</v>
      </c>
      <c r="R6" s="122"/>
      <c r="S6" s="146">
        <f>R6*'bordereau prix unitaire'!$C$30</f>
        <v>0</v>
      </c>
      <c r="T6" s="101">
        <f>E6+G6+I6+K6+M6+O6+Q6+S6</f>
        <v>0</v>
      </c>
      <c r="U6" s="102"/>
    </row>
    <row r="7" spans="1:21" s="73" customFormat="1">
      <c r="A7" s="116">
        <v>1</v>
      </c>
      <c r="B7" s="2" t="s">
        <v>4</v>
      </c>
      <c r="C7" s="62" t="s">
        <v>9</v>
      </c>
      <c r="D7" s="123">
        <v>3</v>
      </c>
      <c r="E7" s="126">
        <f>D7*'bordereau prix unitaire'!$C$16</f>
        <v>0</v>
      </c>
      <c r="F7" s="123">
        <v>0</v>
      </c>
      <c r="G7" s="156">
        <f>F7*'bordereau prix unitaire'!$C$17</f>
        <v>0</v>
      </c>
      <c r="H7" s="123">
        <v>5</v>
      </c>
      <c r="I7" s="144">
        <f>'bordereau prix unitaire'!$C$23</f>
        <v>0</v>
      </c>
      <c r="J7" s="123">
        <v>2</v>
      </c>
      <c r="K7" s="150">
        <f>J7*'bordereau prix unitaire'!$C$12</f>
        <v>0</v>
      </c>
      <c r="L7" s="123">
        <v>1</v>
      </c>
      <c r="M7" s="152">
        <f>L7*'bordereau prix unitaire'!$C$14</f>
        <v>0</v>
      </c>
      <c r="N7" s="123">
        <v>0</v>
      </c>
      <c r="O7" s="146">
        <f>N7*'bordereau prix unitaire'!$C$13</f>
        <v>0</v>
      </c>
      <c r="P7" s="123"/>
      <c r="Q7" s="173">
        <f>P7*'bordereau prix unitaire'!$C$31</f>
        <v>0</v>
      </c>
      <c r="R7" s="123"/>
      <c r="S7" s="146">
        <f>R7*'bordereau prix unitaire'!$C$30</f>
        <v>0</v>
      </c>
      <c r="T7" s="192">
        <f t="shared" ref="T7:T70" si="0">E7+G7+I7+K7+M7+O7+Q7+S7</f>
        <v>0</v>
      </c>
      <c r="U7" s="78"/>
    </row>
    <row r="8" spans="1:21" s="73" customFormat="1">
      <c r="A8" s="116">
        <v>1</v>
      </c>
      <c r="B8" s="2" t="s">
        <v>5</v>
      </c>
      <c r="C8" s="62" t="s">
        <v>9</v>
      </c>
      <c r="D8" s="123">
        <v>3</v>
      </c>
      <c r="E8" s="126">
        <f>D8*'bordereau prix unitaire'!$C$16</f>
        <v>0</v>
      </c>
      <c r="F8" s="123">
        <v>0</v>
      </c>
      <c r="G8" s="156">
        <f>F8*'bordereau prix unitaire'!$C$17</f>
        <v>0</v>
      </c>
      <c r="H8" s="123">
        <v>4</v>
      </c>
      <c r="I8" s="144">
        <f>'bordereau prix unitaire'!$C$23</f>
        <v>0</v>
      </c>
      <c r="J8" s="123">
        <v>1</v>
      </c>
      <c r="K8" s="150">
        <f>J8*'bordereau prix unitaire'!$C$12</f>
        <v>0</v>
      </c>
      <c r="L8" s="123">
        <v>1</v>
      </c>
      <c r="M8" s="152">
        <f>L8*'bordereau prix unitaire'!$C$14</f>
        <v>0</v>
      </c>
      <c r="N8" s="123">
        <v>0</v>
      </c>
      <c r="O8" s="146">
        <f>N8*'bordereau prix unitaire'!$C$13</f>
        <v>0</v>
      </c>
      <c r="P8" s="123"/>
      <c r="Q8" s="173">
        <f>P8*'bordereau prix unitaire'!$C$31</f>
        <v>0</v>
      </c>
      <c r="R8" s="123"/>
      <c r="S8" s="146">
        <f>R8*'bordereau prix unitaire'!$C$30</f>
        <v>0</v>
      </c>
      <c r="T8" s="192">
        <f t="shared" si="0"/>
        <v>0</v>
      </c>
      <c r="U8" s="103"/>
    </row>
    <row r="9" spans="1:21" s="73" customFormat="1">
      <c r="A9" s="116">
        <v>1</v>
      </c>
      <c r="B9" s="2" t="s">
        <v>6</v>
      </c>
      <c r="C9" s="62" t="s">
        <v>9</v>
      </c>
      <c r="D9" s="123">
        <v>3</v>
      </c>
      <c r="E9" s="126">
        <f>D9*'bordereau prix unitaire'!$C$16</f>
        <v>0</v>
      </c>
      <c r="F9" s="123">
        <v>0</v>
      </c>
      <c r="G9" s="156">
        <f>F9*'bordereau prix unitaire'!$C$17</f>
        <v>0</v>
      </c>
      <c r="H9" s="123">
        <v>4</v>
      </c>
      <c r="I9" s="144">
        <f>'bordereau prix unitaire'!$C$23</f>
        <v>0</v>
      </c>
      <c r="J9" s="123">
        <v>1</v>
      </c>
      <c r="K9" s="150">
        <f>J9*'bordereau prix unitaire'!$C$12</f>
        <v>0</v>
      </c>
      <c r="L9" s="123">
        <v>1</v>
      </c>
      <c r="M9" s="152">
        <f>L9*'bordereau prix unitaire'!$C$14</f>
        <v>0</v>
      </c>
      <c r="N9" s="123">
        <v>0</v>
      </c>
      <c r="O9" s="146">
        <f>N9*'bordereau prix unitaire'!$C$13</f>
        <v>0</v>
      </c>
      <c r="P9" s="123"/>
      <c r="Q9" s="173">
        <f>P9*'bordereau prix unitaire'!$C$31</f>
        <v>0</v>
      </c>
      <c r="R9" s="123"/>
      <c r="S9" s="146">
        <f>R9*'bordereau prix unitaire'!$C$30</f>
        <v>0</v>
      </c>
      <c r="T9" s="192">
        <f t="shared" si="0"/>
        <v>0</v>
      </c>
      <c r="U9" s="103"/>
    </row>
    <row r="10" spans="1:21" s="73" customFormat="1">
      <c r="A10" s="116">
        <v>1</v>
      </c>
      <c r="B10" s="2" t="s">
        <v>7</v>
      </c>
      <c r="C10" s="62" t="s">
        <v>9</v>
      </c>
      <c r="D10" s="123">
        <v>3</v>
      </c>
      <c r="E10" s="126">
        <f>D10*'bordereau prix unitaire'!$C$16</f>
        <v>0</v>
      </c>
      <c r="F10" s="123">
        <v>0</v>
      </c>
      <c r="G10" s="156">
        <f>F10*'bordereau prix unitaire'!$C$17</f>
        <v>0</v>
      </c>
      <c r="H10" s="123">
        <v>4</v>
      </c>
      <c r="I10" s="144">
        <f>'bordereau prix unitaire'!$C$23</f>
        <v>0</v>
      </c>
      <c r="J10" s="123">
        <v>1</v>
      </c>
      <c r="K10" s="150">
        <f>J10*'bordereau prix unitaire'!$C$12</f>
        <v>0</v>
      </c>
      <c r="L10" s="123">
        <v>2</v>
      </c>
      <c r="M10" s="152">
        <f>L10*'bordereau prix unitaire'!$C$14</f>
        <v>0</v>
      </c>
      <c r="N10" s="123">
        <v>0</v>
      </c>
      <c r="O10" s="146">
        <f>N10*'bordereau prix unitaire'!$C$13</f>
        <v>0</v>
      </c>
      <c r="P10" s="123"/>
      <c r="Q10" s="173">
        <f>P10*'bordereau prix unitaire'!$C$31</f>
        <v>0</v>
      </c>
      <c r="R10" s="123"/>
      <c r="S10" s="146">
        <f>R10*'bordereau prix unitaire'!$C$30</f>
        <v>0</v>
      </c>
      <c r="T10" s="192">
        <f t="shared" si="0"/>
        <v>0</v>
      </c>
      <c r="U10" s="78"/>
    </row>
    <row r="11" spans="1:21" s="73" customFormat="1">
      <c r="A11" s="116">
        <v>1</v>
      </c>
      <c r="B11" s="2" t="s">
        <v>8</v>
      </c>
      <c r="C11" s="62" t="s">
        <v>9</v>
      </c>
      <c r="D11" s="123">
        <v>3</v>
      </c>
      <c r="E11" s="126">
        <f>D11*'bordereau prix unitaire'!$C$16</f>
        <v>0</v>
      </c>
      <c r="F11" s="123">
        <v>0</v>
      </c>
      <c r="G11" s="156">
        <f>F11*'bordereau prix unitaire'!$C$17</f>
        <v>0</v>
      </c>
      <c r="H11" s="123">
        <v>4</v>
      </c>
      <c r="I11" s="144">
        <f>'bordereau prix unitaire'!$C$23</f>
        <v>0</v>
      </c>
      <c r="J11" s="123">
        <v>1</v>
      </c>
      <c r="K11" s="150">
        <f>J11*'bordereau prix unitaire'!$C$12</f>
        <v>0</v>
      </c>
      <c r="L11" s="123">
        <v>2</v>
      </c>
      <c r="M11" s="152">
        <f>L11*'bordereau prix unitaire'!$C$14</f>
        <v>0</v>
      </c>
      <c r="N11" s="123">
        <v>0</v>
      </c>
      <c r="O11" s="146">
        <f>N11*'bordereau prix unitaire'!$C$13</f>
        <v>0</v>
      </c>
      <c r="P11" s="123"/>
      <c r="Q11" s="173">
        <f>P11*'bordereau prix unitaire'!$C$31</f>
        <v>0</v>
      </c>
      <c r="R11" s="123"/>
      <c r="S11" s="146">
        <f>R11*'bordereau prix unitaire'!$C$30</f>
        <v>0</v>
      </c>
      <c r="T11" s="192">
        <f t="shared" si="0"/>
        <v>0</v>
      </c>
      <c r="U11" s="103"/>
    </row>
    <row r="12" spans="1:21" s="73" customFormat="1">
      <c r="A12" s="116">
        <v>4</v>
      </c>
      <c r="B12" s="2" t="s">
        <v>10</v>
      </c>
      <c r="C12" s="62" t="s">
        <v>9</v>
      </c>
      <c r="D12" s="123">
        <v>2</v>
      </c>
      <c r="E12" s="126">
        <f>D12*'bordereau prix unitaire'!$C$16</f>
        <v>0</v>
      </c>
      <c r="F12" s="123">
        <v>0</v>
      </c>
      <c r="G12" s="156">
        <f>F12*'bordereau prix unitaire'!$C$17</f>
        <v>0</v>
      </c>
      <c r="H12" s="123">
        <v>4</v>
      </c>
      <c r="I12" s="144">
        <f>'bordereau prix unitaire'!$C$23</f>
        <v>0</v>
      </c>
      <c r="J12" s="123">
        <v>2</v>
      </c>
      <c r="K12" s="150">
        <f>J12*'bordereau prix unitaire'!$C$12</f>
        <v>0</v>
      </c>
      <c r="L12" s="123">
        <v>2</v>
      </c>
      <c r="M12" s="152">
        <f>L12*'bordereau prix unitaire'!$C$14</f>
        <v>0</v>
      </c>
      <c r="N12" s="123">
        <v>1</v>
      </c>
      <c r="O12" s="146">
        <f>N12*'bordereau prix unitaire'!$C$13</f>
        <v>0</v>
      </c>
      <c r="P12" s="123"/>
      <c r="Q12" s="173">
        <f>P12*'bordereau prix unitaire'!$C$31</f>
        <v>0</v>
      </c>
      <c r="R12" s="123"/>
      <c r="S12" s="146">
        <f>R12*'bordereau prix unitaire'!$C$30</f>
        <v>0</v>
      </c>
      <c r="T12" s="192">
        <f t="shared" si="0"/>
        <v>0</v>
      </c>
      <c r="U12" s="78"/>
    </row>
    <row r="13" spans="1:21" s="73" customFormat="1" ht="12.6" customHeight="1">
      <c r="A13" s="116">
        <v>4</v>
      </c>
      <c r="B13" s="2" t="s">
        <v>11</v>
      </c>
      <c r="C13" s="62" t="s">
        <v>9</v>
      </c>
      <c r="D13" s="123">
        <v>2</v>
      </c>
      <c r="E13" s="126">
        <f>D13*'bordereau prix unitaire'!$C$16</f>
        <v>0</v>
      </c>
      <c r="F13" s="123">
        <v>0</v>
      </c>
      <c r="G13" s="156">
        <f>F13*'bordereau prix unitaire'!$C$17</f>
        <v>0</v>
      </c>
      <c r="H13" s="123">
        <v>4</v>
      </c>
      <c r="I13" s="144">
        <f>'bordereau prix unitaire'!$C$23</f>
        <v>0</v>
      </c>
      <c r="J13" s="123">
        <v>2</v>
      </c>
      <c r="K13" s="150">
        <f>J13*'bordereau prix unitaire'!$C$12</f>
        <v>0</v>
      </c>
      <c r="L13" s="123">
        <v>2</v>
      </c>
      <c r="M13" s="152">
        <f>L13*'bordereau prix unitaire'!$C$14</f>
        <v>0</v>
      </c>
      <c r="N13" s="123">
        <v>1</v>
      </c>
      <c r="O13" s="146">
        <f>N13*'bordereau prix unitaire'!$C$13</f>
        <v>0</v>
      </c>
      <c r="P13" s="123"/>
      <c r="Q13" s="173">
        <f>P13*'bordereau prix unitaire'!$C$31</f>
        <v>0</v>
      </c>
      <c r="R13" s="123"/>
      <c r="S13" s="146">
        <f>R13*'bordereau prix unitaire'!$C$30</f>
        <v>0</v>
      </c>
      <c r="T13" s="192">
        <f t="shared" si="0"/>
        <v>0</v>
      </c>
      <c r="U13" s="78"/>
    </row>
    <row r="14" spans="1:21" s="73" customFormat="1">
      <c r="A14" s="116">
        <v>47</v>
      </c>
      <c r="B14" s="2" t="s">
        <v>12</v>
      </c>
      <c r="C14" s="62" t="s">
        <v>13</v>
      </c>
      <c r="D14" s="123">
        <v>6</v>
      </c>
      <c r="E14" s="126">
        <f>D14*'bordereau prix unitaire'!$C$16</f>
        <v>0</v>
      </c>
      <c r="F14" s="123">
        <v>0</v>
      </c>
      <c r="G14" s="156">
        <f>F14*'bordereau prix unitaire'!$C$17</f>
        <v>0</v>
      </c>
      <c r="H14" s="123">
        <v>14</v>
      </c>
      <c r="I14" s="144">
        <f>'bordereau prix unitaire'!$C$23</f>
        <v>0</v>
      </c>
      <c r="J14" s="123">
        <v>1</v>
      </c>
      <c r="K14" s="150">
        <f>J14*'bordereau prix unitaire'!$C$12</f>
        <v>0</v>
      </c>
      <c r="L14" s="123">
        <v>0</v>
      </c>
      <c r="M14" s="152">
        <f>L14*'bordereau prix unitaire'!$C$14</f>
        <v>0</v>
      </c>
      <c r="N14" s="123">
        <v>1</v>
      </c>
      <c r="O14" s="146">
        <f>N14*'bordereau prix unitaire'!$C$13</f>
        <v>0</v>
      </c>
      <c r="P14" s="123"/>
      <c r="Q14" s="173">
        <f>P14*'bordereau prix unitaire'!$C$31</f>
        <v>0</v>
      </c>
      <c r="R14" s="123"/>
      <c r="S14" s="146">
        <f>R14*'bordereau prix unitaire'!$C$30</f>
        <v>0</v>
      </c>
      <c r="T14" s="192">
        <f t="shared" si="0"/>
        <v>0</v>
      </c>
      <c r="U14" s="78"/>
    </row>
    <row r="15" spans="1:21" s="73" customFormat="1">
      <c r="A15" s="116">
        <v>48</v>
      </c>
      <c r="B15" s="2" t="s">
        <v>14</v>
      </c>
      <c r="C15" s="62" t="s">
        <v>15</v>
      </c>
      <c r="D15" s="123">
        <v>8</v>
      </c>
      <c r="E15" s="126">
        <f>D15*'bordereau prix unitaire'!$C$16</f>
        <v>0</v>
      </c>
      <c r="F15" s="123">
        <v>0</v>
      </c>
      <c r="G15" s="156">
        <f>F15*'bordereau prix unitaire'!$C$17</f>
        <v>0</v>
      </c>
      <c r="H15" s="123">
        <v>4</v>
      </c>
      <c r="I15" s="144">
        <f>'bordereau prix unitaire'!$C$23</f>
        <v>0</v>
      </c>
      <c r="J15" s="123">
        <v>4</v>
      </c>
      <c r="K15" s="150">
        <f>J15*'bordereau prix unitaire'!$C$12</f>
        <v>0</v>
      </c>
      <c r="L15" s="123">
        <v>2</v>
      </c>
      <c r="M15" s="152">
        <f>L15*'bordereau prix unitaire'!$C$14</f>
        <v>0</v>
      </c>
      <c r="N15" s="123">
        <v>0</v>
      </c>
      <c r="O15" s="146">
        <f>N15*'bordereau prix unitaire'!$C$13</f>
        <v>0</v>
      </c>
      <c r="P15" s="123">
        <v>9</v>
      </c>
      <c r="Q15" s="173">
        <f>P15*'bordereau prix unitaire'!$C$31</f>
        <v>0</v>
      </c>
      <c r="R15" s="123"/>
      <c r="S15" s="146">
        <f>R15*'bordereau prix unitaire'!$C$30</f>
        <v>0</v>
      </c>
      <c r="T15" s="192">
        <f t="shared" si="0"/>
        <v>0</v>
      </c>
      <c r="U15" s="104"/>
    </row>
    <row r="16" spans="1:21" s="73" customFormat="1">
      <c r="A16" s="116">
        <v>56</v>
      </c>
      <c r="B16" s="2" t="s">
        <v>16</v>
      </c>
      <c r="C16" s="62" t="s">
        <v>17</v>
      </c>
      <c r="D16" s="123">
        <v>4</v>
      </c>
      <c r="E16" s="126">
        <f>D16*'bordereau prix unitaire'!$C$16</f>
        <v>0</v>
      </c>
      <c r="F16" s="123">
        <v>0</v>
      </c>
      <c r="G16" s="156">
        <f>F16*'bordereau prix unitaire'!$C$17</f>
        <v>0</v>
      </c>
      <c r="H16" s="123">
        <v>6</v>
      </c>
      <c r="I16" s="144">
        <f>'bordereau prix unitaire'!$C$23</f>
        <v>0</v>
      </c>
      <c r="J16" s="123">
        <v>2</v>
      </c>
      <c r="K16" s="150">
        <f>J16*'bordereau prix unitaire'!$C$12</f>
        <v>0</v>
      </c>
      <c r="L16" s="123">
        <v>2</v>
      </c>
      <c r="M16" s="152">
        <f>L16*'bordereau prix unitaire'!$C$14</f>
        <v>0</v>
      </c>
      <c r="N16" s="123">
        <v>1</v>
      </c>
      <c r="O16" s="146">
        <f>N16*'bordereau prix unitaire'!$C$13</f>
        <v>0</v>
      </c>
      <c r="P16" s="123"/>
      <c r="Q16" s="173">
        <f>P16*'bordereau prix unitaire'!$C$31</f>
        <v>0</v>
      </c>
      <c r="R16" s="123"/>
      <c r="S16" s="146">
        <f>R16*'bordereau prix unitaire'!$C$30</f>
        <v>0</v>
      </c>
      <c r="T16" s="192">
        <f t="shared" si="0"/>
        <v>0</v>
      </c>
      <c r="U16" s="78"/>
    </row>
    <row r="17" spans="1:21" s="73" customFormat="1">
      <c r="A17" s="116">
        <v>56</v>
      </c>
      <c r="B17" s="2" t="s">
        <v>18</v>
      </c>
      <c r="C17" s="62" t="s">
        <v>17</v>
      </c>
      <c r="D17" s="123">
        <v>6</v>
      </c>
      <c r="E17" s="126">
        <f>D17*'bordereau prix unitaire'!$C$16</f>
        <v>0</v>
      </c>
      <c r="F17" s="123">
        <v>2</v>
      </c>
      <c r="G17" s="156">
        <f>F17*'bordereau prix unitaire'!$C$17</f>
        <v>0</v>
      </c>
      <c r="H17" s="123">
        <v>7</v>
      </c>
      <c r="I17" s="144">
        <f>'bordereau prix unitaire'!$C$23</f>
        <v>0</v>
      </c>
      <c r="J17" s="123">
        <v>2</v>
      </c>
      <c r="K17" s="150">
        <f>J17*'bordereau prix unitaire'!$C$12</f>
        <v>0</v>
      </c>
      <c r="L17" s="123">
        <v>2</v>
      </c>
      <c r="M17" s="152">
        <f>L17*'bordereau prix unitaire'!$C$14</f>
        <v>0</v>
      </c>
      <c r="N17" s="123">
        <v>1</v>
      </c>
      <c r="O17" s="146">
        <f>N17*'bordereau prix unitaire'!$C$13</f>
        <v>0</v>
      </c>
      <c r="P17" s="123"/>
      <c r="Q17" s="173">
        <f>P17*'bordereau prix unitaire'!$C$31</f>
        <v>0</v>
      </c>
      <c r="R17" s="123"/>
      <c r="S17" s="146">
        <f>R17*'bordereau prix unitaire'!$C$30</f>
        <v>0</v>
      </c>
      <c r="T17" s="192">
        <f t="shared" si="0"/>
        <v>0</v>
      </c>
      <c r="U17" s="78"/>
    </row>
    <row r="18" spans="1:21" s="73" customFormat="1">
      <c r="A18" s="116">
        <v>57</v>
      </c>
      <c r="B18" s="2" t="s">
        <v>19</v>
      </c>
      <c r="C18" s="62" t="s">
        <v>17</v>
      </c>
      <c r="D18" s="123">
        <v>4</v>
      </c>
      <c r="E18" s="126">
        <f>D18*'bordereau prix unitaire'!$C$16</f>
        <v>0</v>
      </c>
      <c r="F18" s="123">
        <v>0</v>
      </c>
      <c r="G18" s="156">
        <f>F18*'bordereau prix unitaire'!$C$17</f>
        <v>0</v>
      </c>
      <c r="H18" s="123">
        <v>11</v>
      </c>
      <c r="I18" s="144">
        <f>'bordereau prix unitaire'!$C$23</f>
        <v>0</v>
      </c>
      <c r="J18" s="123">
        <v>2</v>
      </c>
      <c r="K18" s="150">
        <f>J18*'bordereau prix unitaire'!$C$12</f>
        <v>0</v>
      </c>
      <c r="L18" s="123">
        <v>2</v>
      </c>
      <c r="M18" s="152">
        <f>L18*'bordereau prix unitaire'!$C$14</f>
        <v>0</v>
      </c>
      <c r="N18" s="123">
        <v>1</v>
      </c>
      <c r="O18" s="146">
        <f>N18*'bordereau prix unitaire'!$C$13</f>
        <v>0</v>
      </c>
      <c r="P18" s="123"/>
      <c r="Q18" s="173">
        <f>P18*'bordereau prix unitaire'!$C$31</f>
        <v>0</v>
      </c>
      <c r="R18" s="123"/>
      <c r="S18" s="146">
        <f>R18*'bordereau prix unitaire'!$C$30</f>
        <v>0</v>
      </c>
      <c r="T18" s="192">
        <f t="shared" si="0"/>
        <v>0</v>
      </c>
      <c r="U18" s="78"/>
    </row>
    <row r="19" spans="1:21" s="73" customFormat="1">
      <c r="A19" s="116">
        <v>58</v>
      </c>
      <c r="B19" s="16" t="s">
        <v>347</v>
      </c>
      <c r="C19" s="62" t="s">
        <v>17</v>
      </c>
      <c r="D19" s="123">
        <v>8</v>
      </c>
      <c r="E19" s="126">
        <f>D19*'bordereau prix unitaire'!$C$16</f>
        <v>0</v>
      </c>
      <c r="F19" s="123">
        <v>0</v>
      </c>
      <c r="G19" s="156">
        <f>F19*'bordereau prix unitaire'!$C$17</f>
        <v>0</v>
      </c>
      <c r="H19" s="123">
        <v>21</v>
      </c>
      <c r="I19" s="144">
        <f>'bordereau prix unitaire'!$C$23</f>
        <v>0</v>
      </c>
      <c r="J19" s="123">
        <v>1</v>
      </c>
      <c r="K19" s="150">
        <f>J19*'bordereau prix unitaire'!$C$12</f>
        <v>0</v>
      </c>
      <c r="L19" s="123"/>
      <c r="M19" s="152">
        <f>L19*'bordereau prix unitaire'!$C$14</f>
        <v>0</v>
      </c>
      <c r="N19" s="123">
        <v>1</v>
      </c>
      <c r="O19" s="146">
        <f>N19*'bordereau prix unitaire'!$C$13</f>
        <v>0</v>
      </c>
      <c r="P19" s="123">
        <v>2</v>
      </c>
      <c r="Q19" s="173">
        <f>P19*'bordereau prix unitaire'!$C$31</f>
        <v>0</v>
      </c>
      <c r="R19" s="123"/>
      <c r="S19" s="146">
        <f>R19*'bordereau prix unitaire'!$C$30</f>
        <v>0</v>
      </c>
      <c r="T19" s="192">
        <f t="shared" si="0"/>
        <v>0</v>
      </c>
      <c r="U19" s="78"/>
    </row>
    <row r="20" spans="1:21" s="73" customFormat="1">
      <c r="A20" s="116">
        <v>61</v>
      </c>
      <c r="B20" s="2" t="s">
        <v>20</v>
      </c>
      <c r="C20" s="62" t="s">
        <v>21</v>
      </c>
      <c r="D20" s="123">
        <v>9</v>
      </c>
      <c r="E20" s="126">
        <f>D20*'bordereau prix unitaire'!$C$16</f>
        <v>0</v>
      </c>
      <c r="F20" s="123">
        <v>0</v>
      </c>
      <c r="G20" s="156">
        <f>F20*'bordereau prix unitaire'!$C$17</f>
        <v>0</v>
      </c>
      <c r="H20" s="123">
        <v>10</v>
      </c>
      <c r="I20" s="144">
        <f>'bordereau prix unitaire'!$C$23</f>
        <v>0</v>
      </c>
      <c r="J20" s="123"/>
      <c r="K20" s="150">
        <f>J20*'bordereau prix unitaire'!$C$12</f>
        <v>0</v>
      </c>
      <c r="L20" s="123">
        <v>0</v>
      </c>
      <c r="M20" s="152">
        <f>L20*'bordereau prix unitaire'!$C$14</f>
        <v>0</v>
      </c>
      <c r="N20" s="123">
        <f t="shared" ref="N20:N47" si="1">K20-L20</f>
        <v>0</v>
      </c>
      <c r="O20" s="146">
        <f>N20*'bordereau prix unitaire'!$C$13</f>
        <v>0</v>
      </c>
      <c r="P20" s="123"/>
      <c r="Q20" s="173">
        <f>P20*'bordereau prix unitaire'!$C$31</f>
        <v>0</v>
      </c>
      <c r="R20" s="123"/>
      <c r="S20" s="146">
        <f>R20*'bordereau prix unitaire'!$C$30</f>
        <v>0</v>
      </c>
      <c r="T20" s="192">
        <f t="shared" si="0"/>
        <v>0</v>
      </c>
      <c r="U20" s="104"/>
    </row>
    <row r="21" spans="1:21" s="73" customFormat="1">
      <c r="A21" s="116">
        <v>71</v>
      </c>
      <c r="B21" s="2" t="s">
        <v>22</v>
      </c>
      <c r="C21" s="62" t="s">
        <v>21</v>
      </c>
      <c r="D21" s="123">
        <v>5</v>
      </c>
      <c r="E21" s="126">
        <f>D21*'bordereau prix unitaire'!$C$16</f>
        <v>0</v>
      </c>
      <c r="F21" s="123">
        <v>0</v>
      </c>
      <c r="G21" s="156">
        <f>F21*'bordereau prix unitaire'!$C$17</f>
        <v>0</v>
      </c>
      <c r="H21" s="123">
        <v>7</v>
      </c>
      <c r="I21" s="144">
        <f>'bordereau prix unitaire'!$C$23</f>
        <v>0</v>
      </c>
      <c r="J21" s="123"/>
      <c r="K21" s="150">
        <f>J21*'bordereau prix unitaire'!$C$12</f>
        <v>0</v>
      </c>
      <c r="L21" s="123">
        <v>0</v>
      </c>
      <c r="M21" s="152">
        <f>L21*'bordereau prix unitaire'!$C$14</f>
        <v>0</v>
      </c>
      <c r="N21" s="123">
        <v>0</v>
      </c>
      <c r="O21" s="146">
        <f>N21*'bordereau prix unitaire'!$C$13</f>
        <v>0</v>
      </c>
      <c r="P21" s="123"/>
      <c r="Q21" s="173">
        <f>P21*'bordereau prix unitaire'!$C$31</f>
        <v>0</v>
      </c>
      <c r="R21" s="123"/>
      <c r="S21" s="146">
        <f>R21*'bordereau prix unitaire'!$C$30</f>
        <v>0</v>
      </c>
      <c r="T21" s="192">
        <f t="shared" si="0"/>
        <v>0</v>
      </c>
      <c r="U21" s="104"/>
    </row>
    <row r="22" spans="1:21" s="73" customFormat="1" ht="13.8" customHeight="1">
      <c r="A22" s="116">
        <v>71</v>
      </c>
      <c r="B22" s="2" t="s">
        <v>23</v>
      </c>
      <c r="C22" s="62" t="s">
        <v>21</v>
      </c>
      <c r="D22" s="123">
        <v>5</v>
      </c>
      <c r="E22" s="126">
        <f>D22*'bordereau prix unitaire'!$C$16</f>
        <v>0</v>
      </c>
      <c r="F22" s="123">
        <v>0</v>
      </c>
      <c r="G22" s="156">
        <f>F22*'bordereau prix unitaire'!$C$17</f>
        <v>0</v>
      </c>
      <c r="H22" s="123">
        <v>10</v>
      </c>
      <c r="I22" s="144">
        <f>'bordereau prix unitaire'!$C$23</f>
        <v>0</v>
      </c>
      <c r="J22" s="123"/>
      <c r="K22" s="150">
        <f>J22*'bordereau prix unitaire'!$C$12</f>
        <v>0</v>
      </c>
      <c r="L22" s="123">
        <v>0</v>
      </c>
      <c r="M22" s="152">
        <f>L22*'bordereau prix unitaire'!$C$14</f>
        <v>0</v>
      </c>
      <c r="N22" s="123">
        <v>0</v>
      </c>
      <c r="O22" s="146">
        <f>N22*'bordereau prix unitaire'!$C$13</f>
        <v>0</v>
      </c>
      <c r="P22" s="123"/>
      <c r="Q22" s="173">
        <f>P22*'bordereau prix unitaire'!$C$31</f>
        <v>0</v>
      </c>
      <c r="R22" s="123"/>
      <c r="S22" s="146">
        <f>R22*'bordereau prix unitaire'!$C$30</f>
        <v>0</v>
      </c>
      <c r="T22" s="192">
        <f t="shared" si="0"/>
        <v>0</v>
      </c>
      <c r="U22" s="78"/>
    </row>
    <row r="23" spans="1:21" s="73" customFormat="1">
      <c r="A23" s="116">
        <v>80</v>
      </c>
      <c r="B23" s="2" t="s">
        <v>24</v>
      </c>
      <c r="C23" s="62" t="s">
        <v>25</v>
      </c>
      <c r="D23" s="123">
        <v>9</v>
      </c>
      <c r="E23" s="126">
        <f>D23*'bordereau prix unitaire'!$C$16</f>
        <v>0</v>
      </c>
      <c r="F23" s="123">
        <v>0</v>
      </c>
      <c r="G23" s="156">
        <f>F23*'bordereau prix unitaire'!$C$17</f>
        <v>0</v>
      </c>
      <c r="H23" s="123">
        <v>9</v>
      </c>
      <c r="I23" s="144">
        <f>'bordereau prix unitaire'!$C$23</f>
        <v>0</v>
      </c>
      <c r="J23" s="123">
        <v>6</v>
      </c>
      <c r="K23" s="150">
        <f>J23*'bordereau prix unitaire'!$C$12</f>
        <v>0</v>
      </c>
      <c r="L23" s="123">
        <v>5</v>
      </c>
      <c r="M23" s="152">
        <f>L23*'bordereau prix unitaire'!$C$14</f>
        <v>0</v>
      </c>
      <c r="N23" s="123">
        <v>4</v>
      </c>
      <c r="O23" s="146">
        <f>N23*'bordereau prix unitaire'!$C$13</f>
        <v>0</v>
      </c>
      <c r="P23" s="123">
        <v>6</v>
      </c>
      <c r="Q23" s="173">
        <f>P23*'bordereau prix unitaire'!$C$31</f>
        <v>0</v>
      </c>
      <c r="R23" s="123">
        <v>2</v>
      </c>
      <c r="S23" s="146">
        <f>R23*'bordereau prix unitaire'!$C$30</f>
        <v>0</v>
      </c>
      <c r="T23" s="192">
        <f t="shared" si="0"/>
        <v>0</v>
      </c>
      <c r="U23" s="78"/>
    </row>
    <row r="24" spans="1:21" s="73" customFormat="1">
      <c r="A24" s="116">
        <v>82</v>
      </c>
      <c r="B24" s="2" t="s">
        <v>26</v>
      </c>
      <c r="C24" s="62" t="s">
        <v>25</v>
      </c>
      <c r="D24" s="123">
        <v>3</v>
      </c>
      <c r="E24" s="126">
        <f>D24*'bordereau prix unitaire'!$C$16</f>
        <v>0</v>
      </c>
      <c r="F24" s="123">
        <v>0</v>
      </c>
      <c r="G24" s="156">
        <f>F24*'bordereau prix unitaire'!$C$17</f>
        <v>0</v>
      </c>
      <c r="H24" s="123">
        <v>5</v>
      </c>
      <c r="I24" s="144">
        <f>'bordereau prix unitaire'!$C$23</f>
        <v>0</v>
      </c>
      <c r="J24" s="123">
        <v>1</v>
      </c>
      <c r="K24" s="150">
        <f>J24*'bordereau prix unitaire'!$C$12</f>
        <v>0</v>
      </c>
      <c r="L24" s="123">
        <v>1</v>
      </c>
      <c r="M24" s="152">
        <f>L24*'bordereau prix unitaire'!$C$14</f>
        <v>0</v>
      </c>
      <c r="N24" s="123">
        <v>1</v>
      </c>
      <c r="O24" s="146">
        <f>N24*'bordereau prix unitaire'!$C$13</f>
        <v>0</v>
      </c>
      <c r="P24" s="123">
        <v>3</v>
      </c>
      <c r="Q24" s="173">
        <f>P24*'bordereau prix unitaire'!$C$31</f>
        <v>0</v>
      </c>
      <c r="R24" s="123"/>
      <c r="S24" s="146">
        <f>R24*'bordereau prix unitaire'!$C$30</f>
        <v>0</v>
      </c>
      <c r="T24" s="192">
        <f t="shared" si="0"/>
        <v>0</v>
      </c>
      <c r="U24" s="78"/>
    </row>
    <row r="25" spans="1:21" s="73" customFormat="1">
      <c r="A25" s="116">
        <v>188</v>
      </c>
      <c r="B25" s="2" t="s">
        <v>27</v>
      </c>
      <c r="C25" s="62" t="s">
        <v>28</v>
      </c>
      <c r="D25" s="123">
        <v>11</v>
      </c>
      <c r="E25" s="126">
        <f>D25*'bordereau prix unitaire'!$C$16</f>
        <v>0</v>
      </c>
      <c r="F25" s="123">
        <v>1</v>
      </c>
      <c r="G25" s="156">
        <f>F25*'bordereau prix unitaire'!$C$17</f>
        <v>0</v>
      </c>
      <c r="H25" s="123">
        <v>13</v>
      </c>
      <c r="I25" s="144">
        <f>'bordereau prix unitaire'!$C$23</f>
        <v>0</v>
      </c>
      <c r="J25" s="123">
        <v>4</v>
      </c>
      <c r="K25" s="150">
        <f>J25*'bordereau prix unitaire'!$C$12</f>
        <v>0</v>
      </c>
      <c r="L25" s="123">
        <v>3</v>
      </c>
      <c r="M25" s="152">
        <f>L25*'bordereau prix unitaire'!$C$14</f>
        <v>0</v>
      </c>
      <c r="N25" s="123"/>
      <c r="O25" s="146">
        <f>N25*'bordereau prix unitaire'!$C$13</f>
        <v>0</v>
      </c>
      <c r="P25" s="123"/>
      <c r="Q25" s="173">
        <f>P25*'bordereau prix unitaire'!$C$31</f>
        <v>0</v>
      </c>
      <c r="R25" s="123"/>
      <c r="S25" s="146">
        <f>R25*'bordereau prix unitaire'!$C$30</f>
        <v>0</v>
      </c>
      <c r="T25" s="192">
        <f t="shared" si="0"/>
        <v>0</v>
      </c>
      <c r="U25" s="78"/>
    </row>
    <row r="26" spans="1:21" s="73" customFormat="1">
      <c r="A26" s="116">
        <v>188</v>
      </c>
      <c r="B26" s="2" t="s">
        <v>29</v>
      </c>
      <c r="C26" s="62" t="s">
        <v>28</v>
      </c>
      <c r="D26" s="123">
        <v>3</v>
      </c>
      <c r="E26" s="126">
        <f>D26*'bordereau prix unitaire'!$C$16</f>
        <v>0</v>
      </c>
      <c r="F26" s="123">
        <v>0</v>
      </c>
      <c r="G26" s="156">
        <f>F26*'bordereau prix unitaire'!$C$17</f>
        <v>0</v>
      </c>
      <c r="H26" s="123">
        <v>4</v>
      </c>
      <c r="I26" s="144">
        <f>'bordereau prix unitaire'!$C$23</f>
        <v>0</v>
      </c>
      <c r="J26" s="123">
        <v>2</v>
      </c>
      <c r="K26" s="150">
        <f>J26*'bordereau prix unitaire'!$C$12</f>
        <v>0</v>
      </c>
      <c r="L26" s="123">
        <v>1</v>
      </c>
      <c r="M26" s="152">
        <f>L26*'bordereau prix unitaire'!$C$14</f>
        <v>0</v>
      </c>
      <c r="N26" s="123"/>
      <c r="O26" s="146">
        <f>N26*'bordereau prix unitaire'!$C$13</f>
        <v>0</v>
      </c>
      <c r="P26" s="123"/>
      <c r="Q26" s="173">
        <f>P26*'bordereau prix unitaire'!$C$31</f>
        <v>0</v>
      </c>
      <c r="R26" s="123"/>
      <c r="S26" s="146">
        <f>R26*'bordereau prix unitaire'!$C$30</f>
        <v>0</v>
      </c>
      <c r="T26" s="192">
        <f t="shared" si="0"/>
        <v>0</v>
      </c>
      <c r="U26" s="78"/>
    </row>
    <row r="27" spans="1:21" s="73" customFormat="1">
      <c r="A27" s="116">
        <v>188</v>
      </c>
      <c r="B27" s="2" t="s">
        <v>30</v>
      </c>
      <c r="C27" s="62" t="s">
        <v>28</v>
      </c>
      <c r="D27" s="123">
        <v>3</v>
      </c>
      <c r="E27" s="126">
        <f>D27*'bordereau prix unitaire'!$C$16</f>
        <v>0</v>
      </c>
      <c r="F27" s="123">
        <v>0</v>
      </c>
      <c r="G27" s="156">
        <f>F27*'bordereau prix unitaire'!$C$17</f>
        <v>0</v>
      </c>
      <c r="H27" s="123"/>
      <c r="I27" s="144">
        <f>'bordereau prix unitaire'!$C$23</f>
        <v>0</v>
      </c>
      <c r="J27" s="123">
        <v>2</v>
      </c>
      <c r="K27" s="150">
        <f>J27*'bordereau prix unitaire'!$C$12</f>
        <v>0</v>
      </c>
      <c r="L27" s="123">
        <v>2</v>
      </c>
      <c r="M27" s="152">
        <f>L27*'bordereau prix unitaire'!$C$14</f>
        <v>0</v>
      </c>
      <c r="N27" s="123"/>
      <c r="O27" s="146">
        <f>N27*'bordereau prix unitaire'!$C$13</f>
        <v>0</v>
      </c>
      <c r="P27" s="123"/>
      <c r="Q27" s="173">
        <f>P27*'bordereau prix unitaire'!$C$31</f>
        <v>0</v>
      </c>
      <c r="R27" s="123"/>
      <c r="S27" s="146">
        <f>R27*'bordereau prix unitaire'!$C$30</f>
        <v>0</v>
      </c>
      <c r="T27" s="192">
        <f t="shared" si="0"/>
        <v>0</v>
      </c>
      <c r="U27" s="78"/>
    </row>
    <row r="28" spans="1:21" s="73" customFormat="1" ht="19.2" customHeight="1">
      <c r="A28" s="116">
        <v>210</v>
      </c>
      <c r="B28" s="2" t="s">
        <v>31</v>
      </c>
      <c r="C28" s="62" t="s">
        <v>9</v>
      </c>
      <c r="D28" s="123">
        <v>3</v>
      </c>
      <c r="E28" s="126">
        <f>D28*'bordereau prix unitaire'!$C$16</f>
        <v>0</v>
      </c>
      <c r="F28" s="123">
        <v>1</v>
      </c>
      <c r="G28" s="156">
        <f>F28*'bordereau prix unitaire'!$C$17</f>
        <v>0</v>
      </c>
      <c r="H28" s="123">
        <v>5</v>
      </c>
      <c r="I28" s="144">
        <f>'bordereau prix unitaire'!$C$23</f>
        <v>0</v>
      </c>
      <c r="J28" s="123">
        <v>2</v>
      </c>
      <c r="K28" s="150">
        <f>J28*'bordereau prix unitaire'!$C$12</f>
        <v>0</v>
      </c>
      <c r="L28" s="123">
        <v>1</v>
      </c>
      <c r="M28" s="152">
        <f>L28*'bordereau prix unitaire'!$C$14</f>
        <v>0</v>
      </c>
      <c r="N28" s="123"/>
      <c r="O28" s="146">
        <f>N28*'bordereau prix unitaire'!$C$13</f>
        <v>0</v>
      </c>
      <c r="P28" s="123"/>
      <c r="Q28" s="173">
        <f>P28*'bordereau prix unitaire'!$C$31</f>
        <v>0</v>
      </c>
      <c r="R28" s="123"/>
      <c r="S28" s="146">
        <f>R28*'bordereau prix unitaire'!$C$30</f>
        <v>0</v>
      </c>
      <c r="T28" s="192">
        <f t="shared" si="0"/>
        <v>0</v>
      </c>
      <c r="U28" s="78"/>
    </row>
    <row r="29" spans="1:21" s="73" customFormat="1" ht="19.95" customHeight="1">
      <c r="A29" s="116">
        <v>210</v>
      </c>
      <c r="B29" s="2" t="s">
        <v>32</v>
      </c>
      <c r="C29" s="62" t="s">
        <v>9</v>
      </c>
      <c r="D29" s="123">
        <v>2</v>
      </c>
      <c r="E29" s="126">
        <f>D29*'bordereau prix unitaire'!$C$16</f>
        <v>0</v>
      </c>
      <c r="F29" s="123">
        <v>1</v>
      </c>
      <c r="G29" s="156">
        <f>F29*'bordereau prix unitaire'!$C$17</f>
        <v>0</v>
      </c>
      <c r="H29" s="123">
        <v>4</v>
      </c>
      <c r="I29" s="144">
        <f>'bordereau prix unitaire'!$C$23</f>
        <v>0</v>
      </c>
      <c r="J29" s="123">
        <v>2</v>
      </c>
      <c r="K29" s="150">
        <f>J29*'bordereau prix unitaire'!$C$12</f>
        <v>0</v>
      </c>
      <c r="L29" s="123">
        <v>1</v>
      </c>
      <c r="M29" s="152">
        <f>L29*'bordereau prix unitaire'!$C$14</f>
        <v>0</v>
      </c>
      <c r="N29" s="123"/>
      <c r="O29" s="146">
        <f>N29*'bordereau prix unitaire'!$C$13</f>
        <v>0</v>
      </c>
      <c r="P29" s="123"/>
      <c r="Q29" s="173">
        <f>P29*'bordereau prix unitaire'!$C$31</f>
        <v>0</v>
      </c>
      <c r="R29" s="123"/>
      <c r="S29" s="146">
        <f>R29*'bordereau prix unitaire'!$C$30</f>
        <v>0</v>
      </c>
      <c r="T29" s="192">
        <f t="shared" si="0"/>
        <v>0</v>
      </c>
      <c r="U29" s="78"/>
    </row>
    <row r="30" spans="1:21" s="73" customFormat="1">
      <c r="A30" s="116">
        <v>210</v>
      </c>
      <c r="B30" s="2" t="s">
        <v>33</v>
      </c>
      <c r="C30" s="62" t="s">
        <v>9</v>
      </c>
      <c r="D30" s="123">
        <v>2</v>
      </c>
      <c r="E30" s="126">
        <f>D30*'bordereau prix unitaire'!$C$16</f>
        <v>0</v>
      </c>
      <c r="F30" s="123">
        <v>0</v>
      </c>
      <c r="G30" s="156">
        <f>F30*'bordereau prix unitaire'!$C$17</f>
        <v>0</v>
      </c>
      <c r="H30" s="123">
        <v>3</v>
      </c>
      <c r="I30" s="144">
        <f>'bordereau prix unitaire'!$C$23</f>
        <v>0</v>
      </c>
      <c r="J30" s="123">
        <v>3</v>
      </c>
      <c r="K30" s="150">
        <f>J30*'bordereau prix unitaire'!$C$12</f>
        <v>0</v>
      </c>
      <c r="L30" s="123"/>
      <c r="M30" s="152">
        <f>L30*'bordereau prix unitaire'!$C$14</f>
        <v>0</v>
      </c>
      <c r="N30" s="123"/>
      <c r="O30" s="146">
        <f>N30*'bordereau prix unitaire'!$C$13</f>
        <v>0</v>
      </c>
      <c r="P30" s="123"/>
      <c r="Q30" s="173">
        <f>P30*'bordereau prix unitaire'!$C$31</f>
        <v>0</v>
      </c>
      <c r="R30" s="123"/>
      <c r="S30" s="146">
        <f>R30*'bordereau prix unitaire'!$C$30</f>
        <v>0</v>
      </c>
      <c r="T30" s="192">
        <f t="shared" si="0"/>
        <v>0</v>
      </c>
      <c r="U30" s="78"/>
    </row>
    <row r="31" spans="1:21" s="73" customFormat="1">
      <c r="A31" s="116">
        <v>230</v>
      </c>
      <c r="B31" s="2" t="s">
        <v>34</v>
      </c>
      <c r="C31" s="62" t="s">
        <v>9</v>
      </c>
      <c r="D31" s="123">
        <v>2</v>
      </c>
      <c r="E31" s="126">
        <f>D31*'bordereau prix unitaire'!$C$16</f>
        <v>0</v>
      </c>
      <c r="F31" s="123">
        <v>0</v>
      </c>
      <c r="G31" s="156">
        <f>F31*'bordereau prix unitaire'!$C$17</f>
        <v>0</v>
      </c>
      <c r="H31" s="123">
        <v>4</v>
      </c>
      <c r="I31" s="144">
        <f>'bordereau prix unitaire'!$C$23</f>
        <v>0</v>
      </c>
      <c r="J31" s="123">
        <v>2</v>
      </c>
      <c r="K31" s="150">
        <f>J31*'bordereau prix unitaire'!$C$12</f>
        <v>0</v>
      </c>
      <c r="L31" s="123">
        <v>2</v>
      </c>
      <c r="M31" s="152">
        <f>L31*'bordereau prix unitaire'!$C$14</f>
        <v>0</v>
      </c>
      <c r="N31" s="123"/>
      <c r="O31" s="146">
        <f>N31*'bordereau prix unitaire'!$C$13</f>
        <v>0</v>
      </c>
      <c r="P31" s="123"/>
      <c r="Q31" s="173">
        <f>P31*'bordereau prix unitaire'!$C$31</f>
        <v>0</v>
      </c>
      <c r="R31" s="123"/>
      <c r="S31" s="146">
        <f>R31*'bordereau prix unitaire'!$C$30</f>
        <v>0</v>
      </c>
      <c r="T31" s="192">
        <f t="shared" si="0"/>
        <v>0</v>
      </c>
      <c r="U31" s="78"/>
    </row>
    <row r="32" spans="1:21" s="73" customFormat="1">
      <c r="A32" s="116">
        <v>246</v>
      </c>
      <c r="B32" s="2" t="s">
        <v>35</v>
      </c>
      <c r="C32" s="62" t="s">
        <v>17</v>
      </c>
      <c r="D32" s="123">
        <v>2</v>
      </c>
      <c r="E32" s="126">
        <f>D32*'bordereau prix unitaire'!$C$16</f>
        <v>0</v>
      </c>
      <c r="F32" s="123">
        <v>0</v>
      </c>
      <c r="G32" s="156">
        <f>F32*'bordereau prix unitaire'!$C$17</f>
        <v>0</v>
      </c>
      <c r="H32" s="123">
        <v>1</v>
      </c>
      <c r="I32" s="144">
        <f>'bordereau prix unitaire'!$C$23</f>
        <v>0</v>
      </c>
      <c r="J32" s="123">
        <v>1</v>
      </c>
      <c r="K32" s="150">
        <f>J32*'bordereau prix unitaire'!$C$12</f>
        <v>0</v>
      </c>
      <c r="L32" s="123"/>
      <c r="M32" s="152">
        <f>L32*'bordereau prix unitaire'!$C$14</f>
        <v>0</v>
      </c>
      <c r="N32" s="123"/>
      <c r="O32" s="146">
        <f>N32*'bordereau prix unitaire'!$C$13</f>
        <v>0</v>
      </c>
      <c r="P32" s="123"/>
      <c r="Q32" s="173">
        <f>P32*'bordereau prix unitaire'!$C$31</f>
        <v>0</v>
      </c>
      <c r="R32" s="123"/>
      <c r="S32" s="146">
        <f>R32*'bordereau prix unitaire'!$C$30</f>
        <v>0</v>
      </c>
      <c r="T32" s="192">
        <f t="shared" si="0"/>
        <v>0</v>
      </c>
      <c r="U32" s="78"/>
    </row>
    <row r="33" spans="1:21" s="73" customFormat="1" ht="12.6" customHeight="1">
      <c r="A33" s="116">
        <v>246</v>
      </c>
      <c r="B33" s="2" t="s">
        <v>36</v>
      </c>
      <c r="C33" s="62" t="s">
        <v>17</v>
      </c>
      <c r="D33" s="123">
        <v>4</v>
      </c>
      <c r="E33" s="126">
        <f>D33*'bordereau prix unitaire'!$C$16</f>
        <v>0</v>
      </c>
      <c r="F33" s="123">
        <v>0</v>
      </c>
      <c r="G33" s="156">
        <f>F33*'bordereau prix unitaire'!$C$17</f>
        <v>0</v>
      </c>
      <c r="H33" s="123">
        <v>6</v>
      </c>
      <c r="I33" s="144">
        <f>'bordereau prix unitaire'!$C$23</f>
        <v>0</v>
      </c>
      <c r="J33" s="123">
        <v>2</v>
      </c>
      <c r="K33" s="150">
        <f>J33*'bordereau prix unitaire'!$C$12</f>
        <v>0</v>
      </c>
      <c r="L33" s="123">
        <v>1</v>
      </c>
      <c r="M33" s="152">
        <f>L33*'bordereau prix unitaire'!$C$14</f>
        <v>0</v>
      </c>
      <c r="N33" s="123"/>
      <c r="O33" s="146">
        <f>N33*'bordereau prix unitaire'!$C$13</f>
        <v>0</v>
      </c>
      <c r="P33" s="123"/>
      <c r="Q33" s="173">
        <f>P33*'bordereau prix unitaire'!$C$31</f>
        <v>0</v>
      </c>
      <c r="R33" s="123"/>
      <c r="S33" s="146">
        <f>R33*'bordereau prix unitaire'!$C$30</f>
        <v>0</v>
      </c>
      <c r="T33" s="192">
        <f t="shared" si="0"/>
        <v>0</v>
      </c>
      <c r="U33" s="78"/>
    </row>
    <row r="34" spans="1:21" s="73" customFormat="1" ht="21.6" customHeight="1">
      <c r="A34" s="116">
        <v>269</v>
      </c>
      <c r="B34" s="2" t="s">
        <v>37</v>
      </c>
      <c r="C34" s="62" t="s">
        <v>38</v>
      </c>
      <c r="D34" s="123">
        <v>6</v>
      </c>
      <c r="E34" s="126">
        <f>D34*'bordereau prix unitaire'!$C$16</f>
        <v>0</v>
      </c>
      <c r="F34" s="123">
        <v>2</v>
      </c>
      <c r="G34" s="156">
        <f>F34*'bordereau prix unitaire'!$C$17</f>
        <v>0</v>
      </c>
      <c r="H34" s="123">
        <v>9</v>
      </c>
      <c r="I34" s="144">
        <f>'bordereau prix unitaire'!$C$23</f>
        <v>0</v>
      </c>
      <c r="J34" s="123">
        <v>2</v>
      </c>
      <c r="K34" s="150">
        <f>J34*'bordereau prix unitaire'!$C$12</f>
        <v>0</v>
      </c>
      <c r="L34" s="123">
        <v>1</v>
      </c>
      <c r="M34" s="152">
        <f>L34*'bordereau prix unitaire'!$C$14</f>
        <v>0</v>
      </c>
      <c r="N34" s="123"/>
      <c r="O34" s="146">
        <f>N34*'bordereau prix unitaire'!$C$13</f>
        <v>0</v>
      </c>
      <c r="P34" s="123"/>
      <c r="Q34" s="173">
        <f>P34*'bordereau prix unitaire'!$C$31</f>
        <v>0</v>
      </c>
      <c r="R34" s="123"/>
      <c r="S34" s="146">
        <f>R34*'bordereau prix unitaire'!$C$30</f>
        <v>0</v>
      </c>
      <c r="T34" s="192">
        <f t="shared" si="0"/>
        <v>0</v>
      </c>
      <c r="U34" s="104"/>
    </row>
    <row r="35" spans="1:21" s="73" customFormat="1">
      <c r="A35" s="116">
        <v>282</v>
      </c>
      <c r="B35" s="2" t="s">
        <v>39</v>
      </c>
      <c r="C35" s="62" t="s">
        <v>40</v>
      </c>
      <c r="D35" s="123">
        <v>3</v>
      </c>
      <c r="E35" s="126">
        <f>D35*'bordereau prix unitaire'!$C$16</f>
        <v>0</v>
      </c>
      <c r="F35" s="123">
        <v>0</v>
      </c>
      <c r="G35" s="156">
        <f>F35*'bordereau prix unitaire'!$C$17</f>
        <v>0</v>
      </c>
      <c r="H35" s="123">
        <v>5</v>
      </c>
      <c r="I35" s="144">
        <f>'bordereau prix unitaire'!$C$23</f>
        <v>0</v>
      </c>
      <c r="J35" s="123">
        <v>2</v>
      </c>
      <c r="K35" s="150">
        <f>J35*'bordereau prix unitaire'!$C$12</f>
        <v>0</v>
      </c>
      <c r="L35" s="123">
        <v>2</v>
      </c>
      <c r="M35" s="152">
        <f>L35*'bordereau prix unitaire'!$C$14</f>
        <v>0</v>
      </c>
      <c r="N35" s="123"/>
      <c r="O35" s="146">
        <f>N35*'bordereau prix unitaire'!$C$13</f>
        <v>0</v>
      </c>
      <c r="P35" s="123"/>
      <c r="Q35" s="173">
        <f>P35*'bordereau prix unitaire'!$C$31</f>
        <v>0</v>
      </c>
      <c r="R35" s="123"/>
      <c r="S35" s="146">
        <f>R35*'bordereau prix unitaire'!$C$30</f>
        <v>0</v>
      </c>
      <c r="T35" s="192">
        <f t="shared" si="0"/>
        <v>0</v>
      </c>
      <c r="U35" s="78"/>
    </row>
    <row r="36" spans="1:21">
      <c r="A36" s="116">
        <v>291</v>
      </c>
      <c r="B36" s="2" t="s">
        <v>41</v>
      </c>
      <c r="C36" s="62" t="s">
        <v>42</v>
      </c>
      <c r="D36" s="123">
        <v>3</v>
      </c>
      <c r="E36" s="126">
        <f>D36*'bordereau prix unitaire'!$C$16</f>
        <v>0</v>
      </c>
      <c r="F36" s="123">
        <v>0</v>
      </c>
      <c r="G36" s="156">
        <f>F36*'bordereau prix unitaire'!$C$17</f>
        <v>0</v>
      </c>
      <c r="H36" s="123">
        <v>0</v>
      </c>
      <c r="I36" s="144">
        <f>'bordereau prix unitaire'!$C$23</f>
        <v>0</v>
      </c>
      <c r="J36" s="123">
        <v>2</v>
      </c>
      <c r="K36" s="150">
        <f>J36*'bordereau prix unitaire'!$C$12</f>
        <v>0</v>
      </c>
      <c r="L36" s="123">
        <v>1</v>
      </c>
      <c r="M36" s="152">
        <f>L36*'bordereau prix unitaire'!$C$14</f>
        <v>0</v>
      </c>
      <c r="N36" s="123"/>
      <c r="O36" s="146">
        <f>N36*'bordereau prix unitaire'!$C$13</f>
        <v>0</v>
      </c>
      <c r="P36" s="123"/>
      <c r="Q36" s="173">
        <f>P36*'bordereau prix unitaire'!$C$31</f>
        <v>0</v>
      </c>
      <c r="R36" s="123"/>
      <c r="S36" s="146">
        <f>R36*'bordereau prix unitaire'!$C$30</f>
        <v>0</v>
      </c>
      <c r="T36" s="192">
        <f t="shared" si="0"/>
        <v>0</v>
      </c>
      <c r="U36" s="104"/>
    </row>
    <row r="37" spans="1:21" s="73" customFormat="1">
      <c r="A37" s="116">
        <v>299</v>
      </c>
      <c r="B37" s="2" t="s">
        <v>43</v>
      </c>
      <c r="C37" s="62" t="s">
        <v>9</v>
      </c>
      <c r="D37" s="123">
        <v>10</v>
      </c>
      <c r="E37" s="126">
        <f>D37*'bordereau prix unitaire'!$C$16</f>
        <v>0</v>
      </c>
      <c r="F37" s="123">
        <v>0</v>
      </c>
      <c r="G37" s="156">
        <f>F37*'bordereau prix unitaire'!$C$17</f>
        <v>0</v>
      </c>
      <c r="H37" s="123">
        <v>33</v>
      </c>
      <c r="I37" s="144">
        <f>'bordereau prix unitaire'!$C$23</f>
        <v>0</v>
      </c>
      <c r="J37" s="123">
        <v>2</v>
      </c>
      <c r="K37" s="150">
        <f>J37*'bordereau prix unitaire'!$C$12</f>
        <v>0</v>
      </c>
      <c r="L37" s="123">
        <v>1</v>
      </c>
      <c r="M37" s="152">
        <f>L37*'bordereau prix unitaire'!$C$14</f>
        <v>0</v>
      </c>
      <c r="N37" s="123"/>
      <c r="O37" s="146">
        <f>N37*'bordereau prix unitaire'!$C$13</f>
        <v>0</v>
      </c>
      <c r="P37" s="123"/>
      <c r="Q37" s="173">
        <f>P37*'bordereau prix unitaire'!$C$31</f>
        <v>0</v>
      </c>
      <c r="R37" s="123"/>
      <c r="S37" s="146">
        <f>R37*'bordereau prix unitaire'!$C$30</f>
        <v>0</v>
      </c>
      <c r="T37" s="192">
        <f t="shared" si="0"/>
        <v>0</v>
      </c>
      <c r="U37" s="78"/>
    </row>
    <row r="38" spans="1:21" s="73" customFormat="1">
      <c r="A38" s="116">
        <v>301</v>
      </c>
      <c r="B38" s="2" t="s">
        <v>44</v>
      </c>
      <c r="C38" s="62" t="s">
        <v>9</v>
      </c>
      <c r="D38" s="123">
        <v>3</v>
      </c>
      <c r="E38" s="126">
        <f>D38*'bordereau prix unitaire'!$C$16</f>
        <v>0</v>
      </c>
      <c r="F38" s="123">
        <v>0</v>
      </c>
      <c r="G38" s="156">
        <f>F38*'bordereau prix unitaire'!$C$17</f>
        <v>0</v>
      </c>
      <c r="H38" s="123"/>
      <c r="I38" s="144">
        <f>'bordereau prix unitaire'!$C$23</f>
        <v>0</v>
      </c>
      <c r="J38" s="123">
        <v>2</v>
      </c>
      <c r="K38" s="150">
        <f>J38*'bordereau prix unitaire'!$C$12</f>
        <v>0</v>
      </c>
      <c r="L38" s="123">
        <v>1</v>
      </c>
      <c r="M38" s="152">
        <f>L38*'bordereau prix unitaire'!$C$14</f>
        <v>0</v>
      </c>
      <c r="N38" s="123"/>
      <c r="O38" s="146">
        <f>N38*'bordereau prix unitaire'!$C$13</f>
        <v>0</v>
      </c>
      <c r="P38" s="123"/>
      <c r="Q38" s="173">
        <f>P38*'bordereau prix unitaire'!$C$31</f>
        <v>0</v>
      </c>
      <c r="R38" s="123"/>
      <c r="S38" s="146">
        <f>R38*'bordereau prix unitaire'!$C$30</f>
        <v>0</v>
      </c>
      <c r="T38" s="192">
        <f t="shared" si="0"/>
        <v>0</v>
      </c>
      <c r="U38" s="78"/>
    </row>
    <row r="39" spans="1:21" s="73" customFormat="1">
      <c r="A39" s="116">
        <v>301</v>
      </c>
      <c r="B39" s="2" t="s">
        <v>45</v>
      </c>
      <c r="C39" s="62" t="s">
        <v>9</v>
      </c>
      <c r="D39" s="123">
        <v>3</v>
      </c>
      <c r="E39" s="126">
        <f>D39*'bordereau prix unitaire'!$C$16</f>
        <v>0</v>
      </c>
      <c r="F39" s="123">
        <v>0</v>
      </c>
      <c r="G39" s="156">
        <f>F39*'bordereau prix unitaire'!$C$17</f>
        <v>0</v>
      </c>
      <c r="H39" s="123"/>
      <c r="I39" s="144">
        <f>'bordereau prix unitaire'!$C$23</f>
        <v>0</v>
      </c>
      <c r="J39" s="123">
        <v>2</v>
      </c>
      <c r="K39" s="150">
        <f>J39*'bordereau prix unitaire'!$C$12</f>
        <v>0</v>
      </c>
      <c r="L39" s="123">
        <v>2</v>
      </c>
      <c r="M39" s="152">
        <f>L39*'bordereau prix unitaire'!$C$14</f>
        <v>0</v>
      </c>
      <c r="N39" s="123"/>
      <c r="O39" s="146">
        <f>N39*'bordereau prix unitaire'!$C$13</f>
        <v>0</v>
      </c>
      <c r="P39" s="123"/>
      <c r="Q39" s="173">
        <f>P39*'bordereau prix unitaire'!$C$31</f>
        <v>0</v>
      </c>
      <c r="R39" s="123"/>
      <c r="S39" s="146">
        <f>R39*'bordereau prix unitaire'!$C$30</f>
        <v>0</v>
      </c>
      <c r="T39" s="192">
        <f t="shared" si="0"/>
        <v>0</v>
      </c>
      <c r="U39" s="78"/>
    </row>
    <row r="40" spans="1:21" s="73" customFormat="1">
      <c r="A40" s="116">
        <v>302</v>
      </c>
      <c r="B40" s="2" t="s">
        <v>46</v>
      </c>
      <c r="C40" s="62" t="s">
        <v>40</v>
      </c>
      <c r="D40" s="123">
        <v>10</v>
      </c>
      <c r="E40" s="126">
        <f>D40*'bordereau prix unitaire'!$C$16</f>
        <v>0</v>
      </c>
      <c r="F40" s="123">
        <v>2</v>
      </c>
      <c r="G40" s="156">
        <f>F40*'bordereau prix unitaire'!$C$17</f>
        <v>0</v>
      </c>
      <c r="H40" s="123">
        <v>29</v>
      </c>
      <c r="I40" s="144">
        <f>'bordereau prix unitaire'!$C$23</f>
        <v>0</v>
      </c>
      <c r="J40" s="123">
        <v>6</v>
      </c>
      <c r="K40" s="150">
        <f>J40*'bordereau prix unitaire'!$C$12</f>
        <v>0</v>
      </c>
      <c r="L40" s="123">
        <v>5</v>
      </c>
      <c r="M40" s="152">
        <f>L40*'bordereau prix unitaire'!$C$14</f>
        <v>0</v>
      </c>
      <c r="N40" s="123"/>
      <c r="O40" s="146">
        <f>N40*'bordereau prix unitaire'!$C$13</f>
        <v>0</v>
      </c>
      <c r="P40" s="123"/>
      <c r="Q40" s="173">
        <f>P40*'bordereau prix unitaire'!$C$31</f>
        <v>0</v>
      </c>
      <c r="R40" s="123"/>
      <c r="S40" s="146">
        <f>R40*'bordereau prix unitaire'!$C$30</f>
        <v>0</v>
      </c>
      <c r="T40" s="192">
        <f t="shared" si="0"/>
        <v>0</v>
      </c>
      <c r="U40" s="78"/>
    </row>
    <row r="41" spans="1:21" s="73" customFormat="1">
      <c r="A41" s="116">
        <v>309</v>
      </c>
      <c r="B41" s="2" t="s">
        <v>273</v>
      </c>
      <c r="C41" s="62" t="s">
        <v>28</v>
      </c>
      <c r="D41" s="123">
        <v>15</v>
      </c>
      <c r="E41" s="126">
        <f>D41*'bordereau prix unitaire'!$C$16</f>
        <v>0</v>
      </c>
      <c r="F41" s="123">
        <v>10</v>
      </c>
      <c r="G41" s="156">
        <f>F41*'bordereau prix unitaire'!$C$17</f>
        <v>0</v>
      </c>
      <c r="H41" s="123">
        <v>26</v>
      </c>
      <c r="I41" s="144">
        <f>'bordereau prix unitaire'!$C$23</f>
        <v>0</v>
      </c>
      <c r="J41" s="123">
        <v>10</v>
      </c>
      <c r="K41" s="150">
        <f>J41*'bordereau prix unitaire'!$C$12</f>
        <v>0</v>
      </c>
      <c r="L41" s="123"/>
      <c r="M41" s="152">
        <f>L41*'bordereau prix unitaire'!$C$14</f>
        <v>0</v>
      </c>
      <c r="N41" s="123">
        <v>10</v>
      </c>
      <c r="O41" s="146">
        <f>N41*'bordereau prix unitaire'!$C$13</f>
        <v>0</v>
      </c>
      <c r="P41" s="123"/>
      <c r="Q41" s="173">
        <f>P41*'bordereau prix unitaire'!$C$31</f>
        <v>0</v>
      </c>
      <c r="R41" s="123"/>
      <c r="S41" s="146">
        <f>R41*'bordereau prix unitaire'!$C$30</f>
        <v>0</v>
      </c>
      <c r="T41" s="192">
        <f t="shared" si="0"/>
        <v>0</v>
      </c>
      <c r="U41" s="78"/>
    </row>
    <row r="42" spans="1:21" s="76" customFormat="1">
      <c r="A42" s="95">
        <v>323</v>
      </c>
      <c r="B42" s="16" t="s">
        <v>47</v>
      </c>
      <c r="C42" s="83" t="s">
        <v>48</v>
      </c>
      <c r="D42" s="123">
        <v>5</v>
      </c>
      <c r="E42" s="126">
        <f>D42*'bordereau prix unitaire'!$C$16</f>
        <v>0</v>
      </c>
      <c r="F42" s="123">
        <v>0</v>
      </c>
      <c r="G42" s="156">
        <f>F42*'bordereau prix unitaire'!$C$17</f>
        <v>0</v>
      </c>
      <c r="H42" s="123"/>
      <c r="I42" s="144">
        <f>'bordereau prix unitaire'!$C$23</f>
        <v>0</v>
      </c>
      <c r="J42" s="123">
        <f>G42-H42</f>
        <v>0</v>
      </c>
      <c r="K42" s="150">
        <f>J42*'bordereau prix unitaire'!$C$12</f>
        <v>0</v>
      </c>
      <c r="L42" s="123">
        <v>0</v>
      </c>
      <c r="M42" s="152">
        <f>L42*'bordereau prix unitaire'!$C$14</f>
        <v>0</v>
      </c>
      <c r="N42" s="123"/>
      <c r="O42" s="146">
        <f>N42*'bordereau prix unitaire'!$C$13</f>
        <v>0</v>
      </c>
      <c r="P42" s="123"/>
      <c r="Q42" s="173">
        <f>P42*'bordereau prix unitaire'!$C$31</f>
        <v>0</v>
      </c>
      <c r="R42" s="123"/>
      <c r="S42" s="146">
        <f>R42*'bordereau prix unitaire'!$C$30</f>
        <v>0</v>
      </c>
      <c r="T42" s="192">
        <f t="shared" si="0"/>
        <v>0</v>
      </c>
      <c r="U42" s="105"/>
    </row>
    <row r="43" spans="1:21" s="73" customFormat="1">
      <c r="A43" s="207">
        <v>324</v>
      </c>
      <c r="B43" s="84" t="s">
        <v>116</v>
      </c>
      <c r="C43" s="85" t="s">
        <v>49</v>
      </c>
      <c r="D43" s="123">
        <v>6</v>
      </c>
      <c r="E43" s="126">
        <f>D43*'bordereau prix unitaire'!$C$16</f>
        <v>0</v>
      </c>
      <c r="F43" s="123">
        <v>0</v>
      </c>
      <c r="G43" s="156">
        <f>F43*'bordereau prix unitaire'!$C$17</f>
        <v>0</v>
      </c>
      <c r="H43" s="123">
        <v>8</v>
      </c>
      <c r="I43" s="144">
        <f>'bordereau prix unitaire'!$C$23</f>
        <v>0</v>
      </c>
      <c r="J43" s="123">
        <v>2</v>
      </c>
      <c r="K43" s="150">
        <f>J43*'bordereau prix unitaire'!$C$12</f>
        <v>0</v>
      </c>
      <c r="L43" s="123">
        <v>0</v>
      </c>
      <c r="M43" s="152">
        <f>L43*'bordereau prix unitaire'!$C$14</f>
        <v>0</v>
      </c>
      <c r="N43" s="123">
        <v>2</v>
      </c>
      <c r="O43" s="146">
        <f>N43*'bordereau prix unitaire'!$C$13</f>
        <v>0</v>
      </c>
      <c r="P43" s="123"/>
      <c r="Q43" s="173">
        <f>P43*'bordereau prix unitaire'!$C$31</f>
        <v>0</v>
      </c>
      <c r="R43" s="123"/>
      <c r="S43" s="146">
        <f>R43*'bordereau prix unitaire'!$C$30</f>
        <v>0</v>
      </c>
      <c r="T43" s="192">
        <f t="shared" si="0"/>
        <v>0</v>
      </c>
      <c r="U43" s="104"/>
    </row>
    <row r="44" spans="1:21" s="73" customFormat="1">
      <c r="A44" s="116">
        <v>327</v>
      </c>
      <c r="B44" s="2" t="s">
        <v>50</v>
      </c>
      <c r="C44" s="62" t="s">
        <v>9</v>
      </c>
      <c r="D44" s="123">
        <v>3</v>
      </c>
      <c r="E44" s="126">
        <f>D44*'bordereau prix unitaire'!$C$16</f>
        <v>0</v>
      </c>
      <c r="F44" s="123">
        <v>0</v>
      </c>
      <c r="G44" s="156">
        <f>F44*'bordereau prix unitaire'!$C$17</f>
        <v>0</v>
      </c>
      <c r="H44" s="123">
        <v>10</v>
      </c>
      <c r="I44" s="144">
        <f>'bordereau prix unitaire'!$C$23</f>
        <v>0</v>
      </c>
      <c r="J44" s="123">
        <v>2</v>
      </c>
      <c r="K44" s="150">
        <f>J44*'bordereau prix unitaire'!$C$12</f>
        <v>0</v>
      </c>
      <c r="L44" s="123"/>
      <c r="M44" s="152">
        <f>L44*'bordereau prix unitaire'!$C$14</f>
        <v>0</v>
      </c>
      <c r="N44" s="123"/>
      <c r="O44" s="146">
        <f>N44*'bordereau prix unitaire'!$C$13</f>
        <v>0</v>
      </c>
      <c r="P44" s="123"/>
      <c r="Q44" s="173">
        <f>P44*'bordereau prix unitaire'!$C$31</f>
        <v>0</v>
      </c>
      <c r="R44" s="123"/>
      <c r="S44" s="146">
        <f>R44*'bordereau prix unitaire'!$C$30</f>
        <v>0</v>
      </c>
      <c r="T44" s="192">
        <f t="shared" si="0"/>
        <v>0</v>
      </c>
      <c r="U44" s="78"/>
    </row>
    <row r="45" spans="1:21" s="73" customFormat="1">
      <c r="A45" s="116">
        <v>329</v>
      </c>
      <c r="B45" s="2" t="s">
        <v>51</v>
      </c>
      <c r="C45" s="62" t="s">
        <v>52</v>
      </c>
      <c r="D45" s="123">
        <v>5</v>
      </c>
      <c r="E45" s="126">
        <f>D45*'bordereau prix unitaire'!$C$16</f>
        <v>0</v>
      </c>
      <c r="F45" s="123">
        <v>0</v>
      </c>
      <c r="G45" s="156">
        <f>F45*'bordereau prix unitaire'!$C$17</f>
        <v>0</v>
      </c>
      <c r="H45" s="123"/>
      <c r="I45" s="144">
        <f>'bordereau prix unitaire'!$C$23</f>
        <v>0</v>
      </c>
      <c r="J45" s="123">
        <v>2</v>
      </c>
      <c r="K45" s="150">
        <f>J45*'bordereau prix unitaire'!$C$12</f>
        <v>0</v>
      </c>
      <c r="L45" s="123"/>
      <c r="M45" s="152">
        <f>L45*'bordereau prix unitaire'!$C$14</f>
        <v>0</v>
      </c>
      <c r="N45" s="123">
        <v>1</v>
      </c>
      <c r="O45" s="146">
        <f>N45*'bordereau prix unitaire'!$C$13</f>
        <v>0</v>
      </c>
      <c r="P45" s="123"/>
      <c r="Q45" s="173">
        <f>P45*'bordereau prix unitaire'!$C$31</f>
        <v>0</v>
      </c>
      <c r="R45" s="123"/>
      <c r="S45" s="146">
        <f>R45*'bordereau prix unitaire'!$C$30</f>
        <v>0</v>
      </c>
      <c r="T45" s="192">
        <f t="shared" si="0"/>
        <v>0</v>
      </c>
      <c r="U45" s="104"/>
    </row>
    <row r="46" spans="1:21" s="73" customFormat="1">
      <c r="A46" s="116">
        <v>330</v>
      </c>
      <c r="B46" s="2" t="s">
        <v>54</v>
      </c>
      <c r="C46" s="62" t="s">
        <v>53</v>
      </c>
      <c r="D46" s="123">
        <v>2</v>
      </c>
      <c r="E46" s="126">
        <f>D46*'bordereau prix unitaire'!$C$16</f>
        <v>0</v>
      </c>
      <c r="F46" s="123">
        <v>0</v>
      </c>
      <c r="G46" s="156">
        <f>F46*'bordereau prix unitaire'!$C$17</f>
        <v>0</v>
      </c>
      <c r="H46" s="123"/>
      <c r="I46" s="144">
        <f>'bordereau prix unitaire'!$C$23</f>
        <v>0</v>
      </c>
      <c r="J46" s="123">
        <f>G46-H46</f>
        <v>0</v>
      </c>
      <c r="K46" s="150">
        <f>J46*'bordereau prix unitaire'!$C$12</f>
        <v>0</v>
      </c>
      <c r="L46" s="123">
        <v>0</v>
      </c>
      <c r="M46" s="152">
        <f>L46*'bordereau prix unitaire'!$C$14</f>
        <v>0</v>
      </c>
      <c r="N46" s="123">
        <v>0</v>
      </c>
      <c r="O46" s="146">
        <f>N46*'bordereau prix unitaire'!$C$13</f>
        <v>0</v>
      </c>
      <c r="P46" s="123"/>
      <c r="Q46" s="173">
        <f>P46*'bordereau prix unitaire'!$C$31</f>
        <v>0</v>
      </c>
      <c r="R46" s="123"/>
      <c r="S46" s="146">
        <f>R46*'bordereau prix unitaire'!$C$30</f>
        <v>0</v>
      </c>
      <c r="T46" s="192">
        <f t="shared" si="0"/>
        <v>0</v>
      </c>
      <c r="U46" s="105"/>
    </row>
    <row r="47" spans="1:21" s="73" customFormat="1">
      <c r="A47" s="116">
        <v>333</v>
      </c>
      <c r="B47" s="2" t="s">
        <v>47</v>
      </c>
      <c r="C47" s="62" t="s">
        <v>48</v>
      </c>
      <c r="D47" s="123">
        <v>5</v>
      </c>
      <c r="E47" s="126">
        <f>D47*'bordereau prix unitaire'!$C$16</f>
        <v>0</v>
      </c>
      <c r="F47" s="123">
        <v>0</v>
      </c>
      <c r="G47" s="156">
        <f>F47*'bordereau prix unitaire'!$C$17</f>
        <v>0</v>
      </c>
      <c r="H47" s="123"/>
      <c r="I47" s="144">
        <f>'bordereau prix unitaire'!$C$23</f>
        <v>0</v>
      </c>
      <c r="J47" s="123">
        <f>G47-H47</f>
        <v>0</v>
      </c>
      <c r="K47" s="150">
        <f>J47*'bordereau prix unitaire'!$C$12</f>
        <v>0</v>
      </c>
      <c r="L47" s="123">
        <v>0</v>
      </c>
      <c r="M47" s="152">
        <f>L47*'bordereau prix unitaire'!$C$14</f>
        <v>0</v>
      </c>
      <c r="N47" s="123">
        <f t="shared" si="1"/>
        <v>0</v>
      </c>
      <c r="O47" s="146">
        <f>N47*'bordereau prix unitaire'!$C$13</f>
        <v>0</v>
      </c>
      <c r="P47" s="123"/>
      <c r="Q47" s="173">
        <f>P47*'bordereau prix unitaire'!$C$31</f>
        <v>0</v>
      </c>
      <c r="R47" s="123"/>
      <c r="S47" s="146">
        <f>R47*'bordereau prix unitaire'!$C$30</f>
        <v>0</v>
      </c>
      <c r="T47" s="192">
        <f t="shared" si="0"/>
        <v>0</v>
      </c>
      <c r="U47" s="78"/>
    </row>
    <row r="48" spans="1:21" s="73" customFormat="1">
      <c r="A48" s="116">
        <v>337</v>
      </c>
      <c r="B48" s="2" t="s">
        <v>55</v>
      </c>
      <c r="C48" s="62" t="s">
        <v>56</v>
      </c>
      <c r="D48" s="123">
        <v>3</v>
      </c>
      <c r="E48" s="126">
        <f>D48*'bordereau prix unitaire'!$C$16</f>
        <v>0</v>
      </c>
      <c r="F48" s="123">
        <v>0</v>
      </c>
      <c r="G48" s="156">
        <f>F48*'bordereau prix unitaire'!$C$17</f>
        <v>0</v>
      </c>
      <c r="H48" s="123">
        <v>12</v>
      </c>
      <c r="I48" s="144">
        <f>'bordereau prix unitaire'!$C$23</f>
        <v>0</v>
      </c>
      <c r="J48" s="123">
        <v>1</v>
      </c>
      <c r="K48" s="150">
        <f>J48*'bordereau prix unitaire'!$C$12</f>
        <v>0</v>
      </c>
      <c r="L48" s="123">
        <v>1</v>
      </c>
      <c r="M48" s="152">
        <f>L48*'bordereau prix unitaire'!$C$14</f>
        <v>0</v>
      </c>
      <c r="N48" s="123">
        <v>1</v>
      </c>
      <c r="O48" s="146">
        <f>N48*'bordereau prix unitaire'!$C$13</f>
        <v>0</v>
      </c>
      <c r="P48" s="123"/>
      <c r="Q48" s="173">
        <f>P48*'bordereau prix unitaire'!$C$31</f>
        <v>0</v>
      </c>
      <c r="R48" s="123"/>
      <c r="S48" s="146">
        <f>R48*'bordereau prix unitaire'!$C$30</f>
        <v>0</v>
      </c>
      <c r="T48" s="192">
        <f t="shared" si="0"/>
        <v>0</v>
      </c>
      <c r="U48" s="105"/>
    </row>
    <row r="49" spans="1:21" s="73" customFormat="1">
      <c r="A49" s="116">
        <v>337</v>
      </c>
      <c r="B49" s="2" t="s">
        <v>57</v>
      </c>
      <c r="C49" s="62" t="s">
        <v>56</v>
      </c>
      <c r="D49" s="123">
        <v>4</v>
      </c>
      <c r="E49" s="126">
        <f>D49*'bordereau prix unitaire'!$C$16</f>
        <v>0</v>
      </c>
      <c r="F49" s="123">
        <v>1</v>
      </c>
      <c r="G49" s="156">
        <f>F49*'bordereau prix unitaire'!$C$17</f>
        <v>0</v>
      </c>
      <c r="H49" s="123">
        <v>11</v>
      </c>
      <c r="I49" s="144">
        <f>'bordereau prix unitaire'!$C$23</f>
        <v>0</v>
      </c>
      <c r="J49" s="123">
        <v>2</v>
      </c>
      <c r="K49" s="150">
        <f>J49*'bordereau prix unitaire'!$C$12</f>
        <v>0</v>
      </c>
      <c r="L49" s="123"/>
      <c r="M49" s="152">
        <f>L49*'bordereau prix unitaire'!$C$14</f>
        <v>0</v>
      </c>
      <c r="N49" s="123">
        <v>1</v>
      </c>
      <c r="O49" s="146">
        <f>N49*'bordereau prix unitaire'!$C$13</f>
        <v>0</v>
      </c>
      <c r="P49" s="123"/>
      <c r="Q49" s="173">
        <f>P49*'bordereau prix unitaire'!$C$31</f>
        <v>0</v>
      </c>
      <c r="R49" s="123"/>
      <c r="S49" s="146">
        <f>R49*'bordereau prix unitaire'!$C$30</f>
        <v>0</v>
      </c>
      <c r="T49" s="192">
        <f t="shared" si="0"/>
        <v>0</v>
      </c>
      <c r="U49" s="105"/>
    </row>
    <row r="50" spans="1:21" s="73" customFormat="1">
      <c r="A50" s="95">
        <v>337</v>
      </c>
      <c r="B50" s="16" t="s">
        <v>226</v>
      </c>
      <c r="C50" s="62" t="s">
        <v>56</v>
      </c>
      <c r="D50" s="123">
        <v>4</v>
      </c>
      <c r="E50" s="126">
        <f>D50*'bordereau prix unitaire'!$C$16</f>
        <v>0</v>
      </c>
      <c r="F50" s="123">
        <v>0</v>
      </c>
      <c r="G50" s="156">
        <f>F50*'bordereau prix unitaire'!$C$17</f>
        <v>0</v>
      </c>
      <c r="H50" s="123">
        <v>15</v>
      </c>
      <c r="I50" s="144">
        <f>'bordereau prix unitaire'!$C$23</f>
        <v>0</v>
      </c>
      <c r="J50" s="123">
        <v>1</v>
      </c>
      <c r="K50" s="150">
        <f>J50*'bordereau prix unitaire'!$C$12</f>
        <v>0</v>
      </c>
      <c r="L50" s="123">
        <v>1</v>
      </c>
      <c r="M50" s="152">
        <f>L50*'bordereau prix unitaire'!$C$14</f>
        <v>0</v>
      </c>
      <c r="N50" s="123"/>
      <c r="O50" s="146">
        <f>N50*'bordereau prix unitaire'!$C$13</f>
        <v>0</v>
      </c>
      <c r="P50" s="123"/>
      <c r="Q50" s="173">
        <f>P50*'bordereau prix unitaire'!$C$31</f>
        <v>0</v>
      </c>
      <c r="R50" s="123"/>
      <c r="S50" s="146">
        <f>R50*'bordereau prix unitaire'!$C$30</f>
        <v>0</v>
      </c>
      <c r="T50" s="192">
        <f t="shared" si="0"/>
        <v>0</v>
      </c>
      <c r="U50" s="78"/>
    </row>
    <row r="51" spans="1:21" s="73" customFormat="1">
      <c r="A51" s="116">
        <v>337</v>
      </c>
      <c r="B51" s="2" t="s">
        <v>58</v>
      </c>
      <c r="C51" s="62" t="s">
        <v>56</v>
      </c>
      <c r="D51" s="123">
        <v>3</v>
      </c>
      <c r="E51" s="126">
        <f>D51*'bordereau prix unitaire'!$C$16</f>
        <v>0</v>
      </c>
      <c r="F51" s="123">
        <v>0</v>
      </c>
      <c r="G51" s="156">
        <f>F51*'bordereau prix unitaire'!$C$17</f>
        <v>0</v>
      </c>
      <c r="H51" s="123">
        <v>10</v>
      </c>
      <c r="I51" s="144">
        <f>'bordereau prix unitaire'!$C$23</f>
        <v>0</v>
      </c>
      <c r="J51" s="123">
        <v>1</v>
      </c>
      <c r="K51" s="150">
        <f>J51*'bordereau prix unitaire'!$C$12</f>
        <v>0</v>
      </c>
      <c r="L51" s="123">
        <v>1</v>
      </c>
      <c r="M51" s="152">
        <f>L51*'bordereau prix unitaire'!$C$14</f>
        <v>0</v>
      </c>
      <c r="N51" s="123">
        <v>1</v>
      </c>
      <c r="O51" s="146">
        <f>N51*'bordereau prix unitaire'!$C$13</f>
        <v>0</v>
      </c>
      <c r="P51" s="123"/>
      <c r="Q51" s="173">
        <f>P51*'bordereau prix unitaire'!$C$31</f>
        <v>0</v>
      </c>
      <c r="R51" s="123"/>
      <c r="S51" s="146">
        <f>R51*'bordereau prix unitaire'!$C$30</f>
        <v>0</v>
      </c>
      <c r="T51" s="192">
        <f t="shared" si="0"/>
        <v>0</v>
      </c>
      <c r="U51" s="105"/>
    </row>
    <row r="52" spans="1:21" s="73" customFormat="1">
      <c r="A52" s="116">
        <v>338</v>
      </c>
      <c r="B52" s="2" t="s">
        <v>59</v>
      </c>
      <c r="C52" s="62" t="s">
        <v>60</v>
      </c>
      <c r="D52" s="123">
        <v>5</v>
      </c>
      <c r="E52" s="126">
        <f>D52*'bordereau prix unitaire'!$C$16</f>
        <v>0</v>
      </c>
      <c r="F52" s="123">
        <v>0</v>
      </c>
      <c r="G52" s="156">
        <f>F52*'bordereau prix unitaire'!$C$17</f>
        <v>0</v>
      </c>
      <c r="H52" s="123">
        <v>10</v>
      </c>
      <c r="I52" s="144">
        <f>'bordereau prix unitaire'!$C$23</f>
        <v>0</v>
      </c>
      <c r="J52" s="123">
        <v>1</v>
      </c>
      <c r="K52" s="150">
        <f>J52*'bordereau prix unitaire'!$C$12</f>
        <v>0</v>
      </c>
      <c r="L52" s="123">
        <v>2</v>
      </c>
      <c r="M52" s="152">
        <f>L52*'bordereau prix unitaire'!$C$14</f>
        <v>0</v>
      </c>
      <c r="N52" s="123"/>
      <c r="O52" s="146">
        <f>N52*'bordereau prix unitaire'!$C$13</f>
        <v>0</v>
      </c>
      <c r="P52" s="123"/>
      <c r="Q52" s="173">
        <f>P52*'bordereau prix unitaire'!$C$31</f>
        <v>0</v>
      </c>
      <c r="R52" s="123"/>
      <c r="S52" s="146">
        <f>R52*'bordereau prix unitaire'!$C$30</f>
        <v>0</v>
      </c>
      <c r="T52" s="192">
        <f t="shared" si="0"/>
        <v>0</v>
      </c>
      <c r="U52" s="78"/>
    </row>
    <row r="53" spans="1:21" s="73" customFormat="1">
      <c r="A53" s="116">
        <v>341</v>
      </c>
      <c r="B53" s="2" t="s">
        <v>61</v>
      </c>
      <c r="C53" s="62" t="s">
        <v>62</v>
      </c>
      <c r="D53" s="123">
        <v>4</v>
      </c>
      <c r="E53" s="126">
        <f>D53*'bordereau prix unitaire'!$C$16</f>
        <v>0</v>
      </c>
      <c r="F53" s="123">
        <v>0</v>
      </c>
      <c r="G53" s="156">
        <f>F53*'bordereau prix unitaire'!$C$17</f>
        <v>0</v>
      </c>
      <c r="H53" s="123"/>
      <c r="I53" s="144">
        <f>'bordereau prix unitaire'!$C$23</f>
        <v>0</v>
      </c>
      <c r="J53" s="123">
        <v>2</v>
      </c>
      <c r="K53" s="150">
        <f>J53*'bordereau prix unitaire'!$C$12</f>
        <v>0</v>
      </c>
      <c r="L53" s="123">
        <v>2</v>
      </c>
      <c r="M53" s="152">
        <f>L53*'bordereau prix unitaire'!$C$14</f>
        <v>0</v>
      </c>
      <c r="N53" s="123"/>
      <c r="O53" s="146">
        <f>N53*'bordereau prix unitaire'!$C$13</f>
        <v>0</v>
      </c>
      <c r="P53" s="123"/>
      <c r="Q53" s="173">
        <f>P53*'bordereau prix unitaire'!$C$31</f>
        <v>0</v>
      </c>
      <c r="R53" s="123"/>
      <c r="S53" s="146">
        <f>R53*'bordereau prix unitaire'!$C$30</f>
        <v>0</v>
      </c>
      <c r="T53" s="192">
        <f t="shared" si="0"/>
        <v>0</v>
      </c>
      <c r="U53" s="78"/>
    </row>
    <row r="54" spans="1:21" s="77" customFormat="1">
      <c r="A54" s="96">
        <v>345</v>
      </c>
      <c r="B54" s="80" t="s">
        <v>63</v>
      </c>
      <c r="C54" s="86" t="s">
        <v>64</v>
      </c>
      <c r="D54" s="123">
        <v>3</v>
      </c>
      <c r="E54" s="126">
        <f>D54*'bordereau prix unitaire'!$C$16</f>
        <v>0</v>
      </c>
      <c r="F54" s="123">
        <v>0</v>
      </c>
      <c r="G54" s="156">
        <f>F54*'bordereau prix unitaire'!$C$17</f>
        <v>0</v>
      </c>
      <c r="H54" s="123"/>
      <c r="I54" s="144">
        <f>'bordereau prix unitaire'!$C$23</f>
        <v>0</v>
      </c>
      <c r="J54" s="123">
        <f>G54-H54</f>
        <v>0</v>
      </c>
      <c r="K54" s="150">
        <f>J54*'bordereau prix unitaire'!$C$12</f>
        <v>0</v>
      </c>
      <c r="L54" s="123">
        <v>0</v>
      </c>
      <c r="M54" s="152">
        <f>L54*'bordereau prix unitaire'!$C$14</f>
        <v>0</v>
      </c>
      <c r="N54" s="123">
        <v>0</v>
      </c>
      <c r="O54" s="146">
        <f>N54*'bordereau prix unitaire'!$C$13</f>
        <v>0</v>
      </c>
      <c r="P54" s="123"/>
      <c r="Q54" s="173">
        <f>P54*'bordereau prix unitaire'!$C$31</f>
        <v>0</v>
      </c>
      <c r="R54" s="123"/>
      <c r="S54" s="146">
        <f>R54*'bordereau prix unitaire'!$C$30</f>
        <v>0</v>
      </c>
      <c r="T54" s="192">
        <f t="shared" si="0"/>
        <v>0</v>
      </c>
      <c r="U54" s="106"/>
    </row>
    <row r="55" spans="1:21" s="73" customFormat="1">
      <c r="A55" s="116">
        <v>346</v>
      </c>
      <c r="B55" s="2" t="s">
        <v>65</v>
      </c>
      <c r="C55" s="62" t="s">
        <v>64</v>
      </c>
      <c r="D55" s="123">
        <v>4</v>
      </c>
      <c r="E55" s="126">
        <f>D55*'bordereau prix unitaire'!$C$16</f>
        <v>0</v>
      </c>
      <c r="F55" s="123">
        <v>0</v>
      </c>
      <c r="G55" s="156">
        <f>F55*'bordereau prix unitaire'!$C$17</f>
        <v>0</v>
      </c>
      <c r="H55" s="123"/>
      <c r="I55" s="144">
        <f>'bordereau prix unitaire'!$C$23</f>
        <v>0</v>
      </c>
      <c r="J55" s="123">
        <f>G55-H55</f>
        <v>0</v>
      </c>
      <c r="K55" s="150">
        <f>J55*'bordereau prix unitaire'!$C$12</f>
        <v>0</v>
      </c>
      <c r="L55" s="123">
        <v>0</v>
      </c>
      <c r="M55" s="152">
        <f>L55*'bordereau prix unitaire'!$C$14</f>
        <v>0</v>
      </c>
      <c r="N55" s="123">
        <v>0</v>
      </c>
      <c r="O55" s="146">
        <f>N55*'bordereau prix unitaire'!$C$13</f>
        <v>0</v>
      </c>
      <c r="P55" s="123"/>
      <c r="Q55" s="173">
        <f>P55*'bordereau prix unitaire'!$C$31</f>
        <v>0</v>
      </c>
      <c r="R55" s="123"/>
      <c r="S55" s="146">
        <f>R55*'bordereau prix unitaire'!$C$30</f>
        <v>0</v>
      </c>
      <c r="T55" s="192">
        <f t="shared" si="0"/>
        <v>0</v>
      </c>
      <c r="U55" s="78"/>
    </row>
    <row r="56" spans="1:21" s="73" customFormat="1">
      <c r="A56" s="116">
        <v>347</v>
      </c>
      <c r="B56" s="2" t="s">
        <v>66</v>
      </c>
      <c r="C56" s="62" t="s">
        <v>67</v>
      </c>
      <c r="D56" s="123">
        <v>5</v>
      </c>
      <c r="E56" s="126">
        <f>D56*'bordereau prix unitaire'!$C$16</f>
        <v>0</v>
      </c>
      <c r="F56" s="123">
        <v>1</v>
      </c>
      <c r="G56" s="156">
        <f>F56*'bordereau prix unitaire'!$C$17</f>
        <v>0</v>
      </c>
      <c r="H56" s="123">
        <v>22</v>
      </c>
      <c r="I56" s="144">
        <f>'bordereau prix unitaire'!$C$23</f>
        <v>0</v>
      </c>
      <c r="J56" s="123">
        <v>1</v>
      </c>
      <c r="K56" s="150">
        <f>J56*'bordereau prix unitaire'!$C$12</f>
        <v>0</v>
      </c>
      <c r="L56" s="123">
        <v>0</v>
      </c>
      <c r="M56" s="152">
        <f>L56*'bordereau prix unitaire'!$C$14</f>
        <v>0</v>
      </c>
      <c r="N56" s="123">
        <v>1</v>
      </c>
      <c r="O56" s="146">
        <f>N56*'bordereau prix unitaire'!$C$13</f>
        <v>0</v>
      </c>
      <c r="P56" s="123"/>
      <c r="Q56" s="173">
        <f>P56*'bordereau prix unitaire'!$C$31</f>
        <v>0</v>
      </c>
      <c r="R56" s="123"/>
      <c r="S56" s="146">
        <f>R56*'bordereau prix unitaire'!$C$30</f>
        <v>0</v>
      </c>
      <c r="T56" s="192">
        <f t="shared" si="0"/>
        <v>0</v>
      </c>
      <c r="U56" s="105"/>
    </row>
    <row r="57" spans="1:21" s="73" customFormat="1">
      <c r="A57" s="116">
        <v>348</v>
      </c>
      <c r="B57" s="2" t="s">
        <v>68</v>
      </c>
      <c r="C57" s="62" t="s">
        <v>52</v>
      </c>
      <c r="D57" s="123">
        <v>2</v>
      </c>
      <c r="E57" s="126">
        <f>D57*'bordereau prix unitaire'!$C$16</f>
        <v>0</v>
      </c>
      <c r="F57" s="123">
        <v>0</v>
      </c>
      <c r="G57" s="156">
        <f>F57*'bordereau prix unitaire'!$C$17</f>
        <v>0</v>
      </c>
      <c r="H57" s="123"/>
      <c r="I57" s="144">
        <f>'bordereau prix unitaire'!$C$23</f>
        <v>0</v>
      </c>
      <c r="J57" s="123">
        <v>1</v>
      </c>
      <c r="K57" s="150">
        <f>J57*'bordereau prix unitaire'!$C$12</f>
        <v>0</v>
      </c>
      <c r="L57" s="123">
        <v>0</v>
      </c>
      <c r="M57" s="152">
        <f>L57*'bordereau prix unitaire'!$C$14</f>
        <v>0</v>
      </c>
      <c r="N57" s="123">
        <v>1</v>
      </c>
      <c r="O57" s="146">
        <f>N57*'bordereau prix unitaire'!$C$13</f>
        <v>0</v>
      </c>
      <c r="P57" s="123"/>
      <c r="Q57" s="173">
        <f>P57*'bordereau prix unitaire'!$C$31</f>
        <v>0</v>
      </c>
      <c r="R57" s="123"/>
      <c r="S57" s="146">
        <f>R57*'bordereau prix unitaire'!$C$30</f>
        <v>0</v>
      </c>
      <c r="T57" s="192">
        <f t="shared" si="0"/>
        <v>0</v>
      </c>
      <c r="U57" s="78"/>
    </row>
    <row r="58" spans="1:21" s="73" customFormat="1">
      <c r="A58" s="116">
        <v>349</v>
      </c>
      <c r="B58" s="2" t="s">
        <v>69</v>
      </c>
      <c r="C58" s="62" t="s">
        <v>60</v>
      </c>
      <c r="D58" s="123">
        <v>8</v>
      </c>
      <c r="E58" s="126">
        <f>D58*'bordereau prix unitaire'!$C$16</f>
        <v>0</v>
      </c>
      <c r="F58" s="123">
        <v>0</v>
      </c>
      <c r="G58" s="156">
        <f>F58*'bordereau prix unitaire'!$C$17</f>
        <v>0</v>
      </c>
      <c r="H58" s="123">
        <v>31</v>
      </c>
      <c r="I58" s="144">
        <f>'bordereau prix unitaire'!$C$23</f>
        <v>0</v>
      </c>
      <c r="J58" s="123">
        <v>1</v>
      </c>
      <c r="K58" s="150">
        <f>J58*'bordereau prix unitaire'!$C$12</f>
        <v>0</v>
      </c>
      <c r="L58" s="123">
        <v>1</v>
      </c>
      <c r="M58" s="152">
        <f>L58*'bordereau prix unitaire'!$C$14</f>
        <v>0</v>
      </c>
      <c r="N58" s="123"/>
      <c r="O58" s="146">
        <f>N58*'bordereau prix unitaire'!$C$13</f>
        <v>0</v>
      </c>
      <c r="P58" s="123"/>
      <c r="Q58" s="173">
        <f>P58*'bordereau prix unitaire'!$C$31</f>
        <v>0</v>
      </c>
      <c r="R58" s="123"/>
      <c r="S58" s="146">
        <f>R58*'bordereau prix unitaire'!$C$30</f>
        <v>0</v>
      </c>
      <c r="T58" s="192">
        <f t="shared" si="0"/>
        <v>0</v>
      </c>
      <c r="U58" s="105" t="s">
        <v>310</v>
      </c>
    </row>
    <row r="59" spans="1:21" s="73" customFormat="1">
      <c r="A59" s="116">
        <v>349</v>
      </c>
      <c r="B59" s="2" t="s">
        <v>70</v>
      </c>
      <c r="C59" s="62" t="s">
        <v>60</v>
      </c>
      <c r="D59" s="123">
        <v>5</v>
      </c>
      <c r="E59" s="126">
        <f>D59*'bordereau prix unitaire'!$C$16</f>
        <v>0</v>
      </c>
      <c r="F59" s="123">
        <v>0</v>
      </c>
      <c r="G59" s="156">
        <f>F59*'bordereau prix unitaire'!$C$17</f>
        <v>0</v>
      </c>
      <c r="H59" s="123">
        <v>15</v>
      </c>
      <c r="I59" s="144">
        <f>'bordereau prix unitaire'!$C$23</f>
        <v>0</v>
      </c>
      <c r="J59" s="123">
        <v>2</v>
      </c>
      <c r="K59" s="150">
        <f>J59*'bordereau prix unitaire'!$C$12</f>
        <v>0</v>
      </c>
      <c r="L59" s="123">
        <v>1</v>
      </c>
      <c r="M59" s="152">
        <f>L59*'bordereau prix unitaire'!$C$14</f>
        <v>0</v>
      </c>
      <c r="N59" s="123"/>
      <c r="O59" s="146">
        <f>N59*'bordereau prix unitaire'!$C$13</f>
        <v>0</v>
      </c>
      <c r="P59" s="123"/>
      <c r="Q59" s="173">
        <f>P59*'bordereau prix unitaire'!$C$31</f>
        <v>0</v>
      </c>
      <c r="R59" s="123"/>
      <c r="S59" s="146">
        <f>R59*'bordereau prix unitaire'!$C$30</f>
        <v>0</v>
      </c>
      <c r="T59" s="192">
        <f t="shared" si="0"/>
        <v>0</v>
      </c>
      <c r="U59" s="78"/>
    </row>
    <row r="60" spans="1:21" s="73" customFormat="1">
      <c r="A60" s="116">
        <v>349</v>
      </c>
      <c r="B60" s="2" t="s">
        <v>71</v>
      </c>
      <c r="C60" s="62" t="s">
        <v>60</v>
      </c>
      <c r="D60" s="123">
        <v>3</v>
      </c>
      <c r="E60" s="126">
        <f>D60*'bordereau prix unitaire'!$C$16</f>
        <v>0</v>
      </c>
      <c r="F60" s="123">
        <v>1</v>
      </c>
      <c r="G60" s="156">
        <f>F60*'bordereau prix unitaire'!$C$17</f>
        <v>0</v>
      </c>
      <c r="H60" s="123">
        <v>10</v>
      </c>
      <c r="I60" s="144">
        <f>'bordereau prix unitaire'!$C$23</f>
        <v>0</v>
      </c>
      <c r="J60" s="123">
        <v>1</v>
      </c>
      <c r="K60" s="150">
        <f>J60*'bordereau prix unitaire'!$C$12</f>
        <v>0</v>
      </c>
      <c r="L60" s="123">
        <v>2</v>
      </c>
      <c r="M60" s="152">
        <f>L60*'bordereau prix unitaire'!$C$14</f>
        <v>0</v>
      </c>
      <c r="N60" s="123">
        <v>0</v>
      </c>
      <c r="O60" s="146">
        <f>N60*'bordereau prix unitaire'!$C$13</f>
        <v>0</v>
      </c>
      <c r="P60" s="123"/>
      <c r="Q60" s="173">
        <f>P60*'bordereau prix unitaire'!$C$31</f>
        <v>0</v>
      </c>
      <c r="R60" s="123"/>
      <c r="S60" s="146">
        <f>R60*'bordereau prix unitaire'!$C$30</f>
        <v>0</v>
      </c>
      <c r="T60" s="192">
        <f t="shared" si="0"/>
        <v>0</v>
      </c>
      <c r="U60" s="78"/>
    </row>
    <row r="61" spans="1:21" s="73" customFormat="1">
      <c r="A61" s="116">
        <v>354</v>
      </c>
      <c r="B61" s="2" t="s">
        <v>72</v>
      </c>
      <c r="C61" s="62" t="s">
        <v>73</v>
      </c>
      <c r="D61" s="123">
        <v>3</v>
      </c>
      <c r="E61" s="126">
        <f>D61*'bordereau prix unitaire'!$C$16</f>
        <v>0</v>
      </c>
      <c r="F61" s="123">
        <v>0</v>
      </c>
      <c r="G61" s="156">
        <f>F61*'bordereau prix unitaire'!$C$17</f>
        <v>0</v>
      </c>
      <c r="H61" s="123">
        <v>7</v>
      </c>
      <c r="I61" s="144">
        <f>'bordereau prix unitaire'!$C$23</f>
        <v>0</v>
      </c>
      <c r="J61" s="123">
        <v>1</v>
      </c>
      <c r="K61" s="150">
        <f>J61*'bordereau prix unitaire'!$C$12</f>
        <v>0</v>
      </c>
      <c r="L61" s="123">
        <v>1</v>
      </c>
      <c r="M61" s="152">
        <f>L61*'bordereau prix unitaire'!$C$14</f>
        <v>0</v>
      </c>
      <c r="N61" s="123"/>
      <c r="O61" s="146">
        <f>N61*'bordereau prix unitaire'!$C$13</f>
        <v>0</v>
      </c>
      <c r="P61" s="123"/>
      <c r="Q61" s="173">
        <f>P61*'bordereau prix unitaire'!$C$31</f>
        <v>0</v>
      </c>
      <c r="R61" s="123"/>
      <c r="S61" s="146">
        <f>R61*'bordereau prix unitaire'!$C$30</f>
        <v>0</v>
      </c>
      <c r="T61" s="192">
        <f t="shared" si="0"/>
        <v>0</v>
      </c>
      <c r="U61" s="104"/>
    </row>
    <row r="62" spans="1:21" s="73" customFormat="1">
      <c r="A62" s="116">
        <v>355</v>
      </c>
      <c r="B62" s="2" t="s">
        <v>74</v>
      </c>
      <c r="C62" s="62" t="s">
        <v>75</v>
      </c>
      <c r="D62" s="123">
        <v>7</v>
      </c>
      <c r="E62" s="126">
        <f>D62*'bordereau prix unitaire'!$C$16</f>
        <v>0</v>
      </c>
      <c r="F62" s="123">
        <v>0</v>
      </c>
      <c r="G62" s="156">
        <f>F62*'bordereau prix unitaire'!$C$17</f>
        <v>0</v>
      </c>
      <c r="H62" s="123">
        <v>10</v>
      </c>
      <c r="I62" s="144">
        <f>'bordereau prix unitaire'!$C$23</f>
        <v>0</v>
      </c>
      <c r="J62" s="123">
        <v>2</v>
      </c>
      <c r="K62" s="150">
        <f>J62*'bordereau prix unitaire'!$C$12</f>
        <v>0</v>
      </c>
      <c r="L62" s="123">
        <v>3</v>
      </c>
      <c r="M62" s="152">
        <f>L62*'bordereau prix unitaire'!$C$14</f>
        <v>0</v>
      </c>
      <c r="N62" s="123"/>
      <c r="O62" s="146">
        <f>N62*'bordereau prix unitaire'!$C$13</f>
        <v>0</v>
      </c>
      <c r="P62" s="123"/>
      <c r="Q62" s="173">
        <f>P62*'bordereau prix unitaire'!$C$31</f>
        <v>0</v>
      </c>
      <c r="R62" s="123"/>
      <c r="S62" s="146">
        <f>R62*'bordereau prix unitaire'!$C$30</f>
        <v>0</v>
      </c>
      <c r="T62" s="192">
        <f t="shared" si="0"/>
        <v>0</v>
      </c>
      <c r="U62" s="78"/>
    </row>
    <row r="63" spans="1:21" s="73" customFormat="1">
      <c r="A63" s="116">
        <v>356</v>
      </c>
      <c r="B63" s="2" t="s">
        <v>76</v>
      </c>
      <c r="C63" s="62" t="s">
        <v>75</v>
      </c>
      <c r="D63" s="123">
        <v>3</v>
      </c>
      <c r="E63" s="126">
        <f>D63*'bordereau prix unitaire'!$C$16</f>
        <v>0</v>
      </c>
      <c r="F63" s="123">
        <v>0</v>
      </c>
      <c r="G63" s="156">
        <f>F63*'bordereau prix unitaire'!$C$17</f>
        <v>0</v>
      </c>
      <c r="H63" s="123">
        <v>9</v>
      </c>
      <c r="I63" s="144">
        <f>'bordereau prix unitaire'!$C$23</f>
        <v>0</v>
      </c>
      <c r="J63" s="123">
        <v>1</v>
      </c>
      <c r="K63" s="150">
        <f>J63*'bordereau prix unitaire'!$C$12</f>
        <v>0</v>
      </c>
      <c r="L63" s="123"/>
      <c r="M63" s="152">
        <f>L63*'bordereau prix unitaire'!$C$14</f>
        <v>0</v>
      </c>
      <c r="N63" s="123">
        <v>1</v>
      </c>
      <c r="O63" s="146">
        <f>N63*'bordereau prix unitaire'!$C$13</f>
        <v>0</v>
      </c>
      <c r="P63" s="123"/>
      <c r="Q63" s="173">
        <f>P63*'bordereau prix unitaire'!$C$31</f>
        <v>0</v>
      </c>
      <c r="R63" s="123"/>
      <c r="S63" s="146">
        <f>R63*'bordereau prix unitaire'!$C$30</f>
        <v>0</v>
      </c>
      <c r="T63" s="192">
        <f t="shared" si="0"/>
        <v>0</v>
      </c>
      <c r="U63" s="78"/>
    </row>
    <row r="64" spans="1:21" s="73" customFormat="1">
      <c r="A64" s="116">
        <v>369</v>
      </c>
      <c r="B64" s="2" t="s">
        <v>274</v>
      </c>
      <c r="C64" s="62" t="s">
        <v>275</v>
      </c>
      <c r="D64" s="123">
        <v>4</v>
      </c>
      <c r="E64" s="126">
        <f>D64*'bordereau prix unitaire'!$C$16</f>
        <v>0</v>
      </c>
      <c r="F64" s="123">
        <v>1</v>
      </c>
      <c r="G64" s="156">
        <f>F64*'bordereau prix unitaire'!$C$17</f>
        <v>0</v>
      </c>
      <c r="H64" s="123">
        <v>1</v>
      </c>
      <c r="I64" s="144">
        <f>'bordereau prix unitaire'!$C$23</f>
        <v>0</v>
      </c>
      <c r="J64" s="123">
        <v>3</v>
      </c>
      <c r="K64" s="150">
        <f>J64*'bordereau prix unitaire'!$C$12</f>
        <v>0</v>
      </c>
      <c r="L64" s="123">
        <v>1</v>
      </c>
      <c r="M64" s="152">
        <f>L64*'bordereau prix unitaire'!$C$14</f>
        <v>0</v>
      </c>
      <c r="N64" s="123"/>
      <c r="O64" s="146">
        <f>N64*'bordereau prix unitaire'!$C$13</f>
        <v>0</v>
      </c>
      <c r="P64" s="123"/>
      <c r="Q64" s="173">
        <f>P64*'bordereau prix unitaire'!$C$31</f>
        <v>0</v>
      </c>
      <c r="R64" s="123"/>
      <c r="S64" s="146">
        <f>R64*'bordereau prix unitaire'!$C$30</f>
        <v>0</v>
      </c>
      <c r="T64" s="192">
        <f t="shared" si="0"/>
        <v>0</v>
      </c>
      <c r="U64" s="78"/>
    </row>
    <row r="65" spans="1:21" s="75" customFormat="1">
      <c r="A65" s="116">
        <v>373</v>
      </c>
      <c r="B65" s="2" t="s">
        <v>78</v>
      </c>
      <c r="C65" s="62" t="s">
        <v>79</v>
      </c>
      <c r="D65" s="123">
        <v>2</v>
      </c>
      <c r="E65" s="126">
        <f>D65*'bordereau prix unitaire'!$C$16</f>
        <v>0</v>
      </c>
      <c r="F65" s="123"/>
      <c r="G65" s="156">
        <f>F65*'bordereau prix unitaire'!$C$17</f>
        <v>0</v>
      </c>
      <c r="H65" s="123">
        <v>4</v>
      </c>
      <c r="I65" s="144">
        <f>'bordereau prix unitaire'!$C$23</f>
        <v>0</v>
      </c>
      <c r="J65" s="123">
        <v>1</v>
      </c>
      <c r="K65" s="150">
        <f>J65*'bordereau prix unitaire'!$C$12</f>
        <v>0</v>
      </c>
      <c r="L65" s="123">
        <v>1</v>
      </c>
      <c r="M65" s="152">
        <f>L65*'bordereau prix unitaire'!$C$14</f>
        <v>0</v>
      </c>
      <c r="N65" s="123"/>
      <c r="O65" s="146">
        <f>N65*'bordereau prix unitaire'!$C$13</f>
        <v>0</v>
      </c>
      <c r="P65" s="123"/>
      <c r="Q65" s="173">
        <f>P65*'bordereau prix unitaire'!$C$31</f>
        <v>0</v>
      </c>
      <c r="R65" s="123"/>
      <c r="S65" s="146">
        <f>R65*'bordereau prix unitaire'!$C$30</f>
        <v>0</v>
      </c>
      <c r="T65" s="192">
        <f t="shared" si="0"/>
        <v>0</v>
      </c>
      <c r="U65" s="104"/>
    </row>
    <row r="66" spans="1:21" s="73" customFormat="1">
      <c r="A66" s="116">
        <v>375</v>
      </c>
      <c r="B66" s="2" t="s">
        <v>80</v>
      </c>
      <c r="C66" s="62" t="s">
        <v>21</v>
      </c>
      <c r="D66" s="123">
        <v>1</v>
      </c>
      <c r="E66" s="126">
        <f>D66*'bordereau prix unitaire'!$C$16</f>
        <v>0</v>
      </c>
      <c r="F66" s="123">
        <v>1</v>
      </c>
      <c r="G66" s="156">
        <f>F66*'bordereau prix unitaire'!$C$17</f>
        <v>0</v>
      </c>
      <c r="H66" s="123">
        <v>5</v>
      </c>
      <c r="I66" s="144">
        <f>'bordereau prix unitaire'!$C$23</f>
        <v>0</v>
      </c>
      <c r="J66" s="123">
        <v>1</v>
      </c>
      <c r="K66" s="150">
        <f>J66*'bordereau prix unitaire'!$C$12</f>
        <v>0</v>
      </c>
      <c r="L66" s="123">
        <v>0</v>
      </c>
      <c r="M66" s="152">
        <f>L66*'bordereau prix unitaire'!$C$14</f>
        <v>0</v>
      </c>
      <c r="N66" s="123">
        <v>1</v>
      </c>
      <c r="O66" s="146">
        <f>N66*'bordereau prix unitaire'!$C$13</f>
        <v>0</v>
      </c>
      <c r="P66" s="123"/>
      <c r="Q66" s="173">
        <f>P66*'bordereau prix unitaire'!$C$31</f>
        <v>0</v>
      </c>
      <c r="R66" s="123"/>
      <c r="S66" s="146">
        <f>R66*'bordereau prix unitaire'!$C$30</f>
        <v>0</v>
      </c>
      <c r="T66" s="192">
        <f t="shared" si="0"/>
        <v>0</v>
      </c>
      <c r="U66" s="78"/>
    </row>
    <row r="67" spans="1:21" s="73" customFormat="1">
      <c r="A67" s="116">
        <v>383</v>
      </c>
      <c r="B67" s="2" t="s">
        <v>81</v>
      </c>
      <c r="C67" s="62" t="s">
        <v>64</v>
      </c>
      <c r="D67" s="123">
        <v>4</v>
      </c>
      <c r="E67" s="126">
        <f>D67*'bordereau prix unitaire'!$C$16</f>
        <v>0</v>
      </c>
      <c r="F67" s="123">
        <v>0</v>
      </c>
      <c r="G67" s="156">
        <f>F67*'bordereau prix unitaire'!$C$17</f>
        <v>0</v>
      </c>
      <c r="H67" s="123">
        <v>10</v>
      </c>
      <c r="I67" s="144">
        <f>'bordereau prix unitaire'!$C$23</f>
        <v>0</v>
      </c>
      <c r="J67" s="123">
        <v>1</v>
      </c>
      <c r="K67" s="150">
        <f>J67*'bordereau prix unitaire'!$C$12</f>
        <v>0</v>
      </c>
      <c r="L67" s="123">
        <v>0</v>
      </c>
      <c r="M67" s="152">
        <f>L67*'bordereau prix unitaire'!$C$14</f>
        <v>0</v>
      </c>
      <c r="N67" s="123">
        <v>1</v>
      </c>
      <c r="O67" s="146">
        <f>N67*'bordereau prix unitaire'!$C$13</f>
        <v>0</v>
      </c>
      <c r="P67" s="123"/>
      <c r="Q67" s="173">
        <f>P67*'bordereau prix unitaire'!$C$31</f>
        <v>0</v>
      </c>
      <c r="R67" s="123"/>
      <c r="S67" s="146">
        <f>R67*'bordereau prix unitaire'!$C$30</f>
        <v>0</v>
      </c>
      <c r="T67" s="192">
        <f t="shared" si="0"/>
        <v>0</v>
      </c>
      <c r="U67" s="78"/>
    </row>
    <row r="68" spans="1:21" s="73" customFormat="1">
      <c r="A68" s="116">
        <v>384</v>
      </c>
      <c r="B68" s="2" t="s">
        <v>82</v>
      </c>
      <c r="C68" s="62" t="s">
        <v>13</v>
      </c>
      <c r="D68" s="123">
        <v>3</v>
      </c>
      <c r="E68" s="126">
        <f>D68*'bordereau prix unitaire'!$C$16</f>
        <v>0</v>
      </c>
      <c r="F68" s="123">
        <v>0</v>
      </c>
      <c r="G68" s="156">
        <f>F68*'bordereau prix unitaire'!$C$17</f>
        <v>0</v>
      </c>
      <c r="H68" s="123">
        <f>E68-F68</f>
        <v>0</v>
      </c>
      <c r="I68" s="144">
        <f>'bordereau prix unitaire'!$C$23</f>
        <v>0</v>
      </c>
      <c r="J68" s="123">
        <v>3</v>
      </c>
      <c r="K68" s="150">
        <f>J68*'bordereau prix unitaire'!$C$12</f>
        <v>0</v>
      </c>
      <c r="L68" s="123">
        <v>0</v>
      </c>
      <c r="M68" s="152">
        <f>L68*'bordereau prix unitaire'!$C$14</f>
        <v>0</v>
      </c>
      <c r="N68" s="123">
        <v>0</v>
      </c>
      <c r="O68" s="146">
        <f>N68*'bordereau prix unitaire'!$C$13</f>
        <v>0</v>
      </c>
      <c r="P68" s="123"/>
      <c r="Q68" s="173">
        <f>P68*'bordereau prix unitaire'!$C$31</f>
        <v>0</v>
      </c>
      <c r="R68" s="123"/>
      <c r="S68" s="146">
        <f>R68*'bordereau prix unitaire'!$C$30</f>
        <v>0</v>
      </c>
      <c r="T68" s="192">
        <f t="shared" si="0"/>
        <v>0</v>
      </c>
      <c r="U68" s="78"/>
    </row>
    <row r="69" spans="1:21" s="73" customFormat="1">
      <c r="A69" s="116">
        <v>386</v>
      </c>
      <c r="B69" s="2" t="s">
        <v>83</v>
      </c>
      <c r="C69" s="62" t="s">
        <v>56</v>
      </c>
      <c r="D69" s="123">
        <v>5</v>
      </c>
      <c r="E69" s="126">
        <f>D69*'bordereau prix unitaire'!$C$16</f>
        <v>0</v>
      </c>
      <c r="F69" s="123">
        <v>0</v>
      </c>
      <c r="G69" s="156">
        <f>F69*'bordereau prix unitaire'!$C$17</f>
        <v>0</v>
      </c>
      <c r="H69" s="123">
        <f>E69-F69</f>
        <v>0</v>
      </c>
      <c r="I69" s="144">
        <f>'bordereau prix unitaire'!$C$23</f>
        <v>0</v>
      </c>
      <c r="J69" s="123">
        <v>5</v>
      </c>
      <c r="K69" s="150">
        <f>J69*'bordereau prix unitaire'!$C$12</f>
        <v>0</v>
      </c>
      <c r="L69" s="123"/>
      <c r="M69" s="152">
        <f>L69*'bordereau prix unitaire'!$C$14</f>
        <v>0</v>
      </c>
      <c r="N69" s="123">
        <v>5</v>
      </c>
      <c r="O69" s="146">
        <f>N69*'bordereau prix unitaire'!$C$13</f>
        <v>0</v>
      </c>
      <c r="P69" s="123"/>
      <c r="Q69" s="173">
        <f>P69*'bordereau prix unitaire'!$C$31</f>
        <v>0</v>
      </c>
      <c r="R69" s="123"/>
      <c r="S69" s="146">
        <f>R69*'bordereau prix unitaire'!$C$30</f>
        <v>0</v>
      </c>
      <c r="T69" s="192">
        <f t="shared" si="0"/>
        <v>0</v>
      </c>
      <c r="U69" s="78"/>
    </row>
    <row r="70" spans="1:21" s="73" customFormat="1">
      <c r="A70" s="116">
        <v>393</v>
      </c>
      <c r="B70" s="2" t="s">
        <v>84</v>
      </c>
      <c r="C70" s="62" t="s">
        <v>85</v>
      </c>
      <c r="D70" s="123">
        <v>6</v>
      </c>
      <c r="E70" s="126">
        <f>D70*'bordereau prix unitaire'!$C$16</f>
        <v>0</v>
      </c>
      <c r="F70" s="123">
        <v>1</v>
      </c>
      <c r="G70" s="156">
        <f>F70*'bordereau prix unitaire'!$C$17</f>
        <v>0</v>
      </c>
      <c r="H70" s="123">
        <v>23</v>
      </c>
      <c r="I70" s="144">
        <f>'bordereau prix unitaire'!$C$23</f>
        <v>0</v>
      </c>
      <c r="J70" s="123">
        <v>1</v>
      </c>
      <c r="K70" s="150">
        <f>J70*'bordereau prix unitaire'!$C$12</f>
        <v>0</v>
      </c>
      <c r="L70" s="123">
        <v>0</v>
      </c>
      <c r="M70" s="152">
        <f>L70*'bordereau prix unitaire'!$C$14</f>
        <v>0</v>
      </c>
      <c r="N70" s="123">
        <v>1</v>
      </c>
      <c r="O70" s="146">
        <f>N70*'bordereau prix unitaire'!$C$13</f>
        <v>0</v>
      </c>
      <c r="P70" s="123"/>
      <c r="Q70" s="173">
        <f>P70*'bordereau prix unitaire'!$C$31</f>
        <v>0</v>
      </c>
      <c r="R70" s="123"/>
      <c r="S70" s="146">
        <f>R70*'bordereau prix unitaire'!$C$30</f>
        <v>0</v>
      </c>
      <c r="T70" s="192">
        <f t="shared" si="0"/>
        <v>0</v>
      </c>
      <c r="U70" s="105"/>
    </row>
    <row r="71" spans="1:21" s="73" customFormat="1">
      <c r="A71" s="116">
        <v>394</v>
      </c>
      <c r="B71" s="2" t="s">
        <v>92</v>
      </c>
      <c r="C71" s="62" t="s">
        <v>93</v>
      </c>
      <c r="D71" s="123">
        <v>15</v>
      </c>
      <c r="E71" s="126">
        <f>D71*'bordereau prix unitaire'!$C$16</f>
        <v>0</v>
      </c>
      <c r="F71" s="123"/>
      <c r="G71" s="156">
        <f>F71*'bordereau prix unitaire'!$C$17</f>
        <v>0</v>
      </c>
      <c r="H71" s="123">
        <f>E71-F71</f>
        <v>0</v>
      </c>
      <c r="I71" s="144">
        <f>'bordereau prix unitaire'!$C$23</f>
        <v>0</v>
      </c>
      <c r="J71" s="123">
        <v>2</v>
      </c>
      <c r="K71" s="150">
        <f>J71*'bordereau prix unitaire'!$C$12</f>
        <v>0</v>
      </c>
      <c r="L71" s="123">
        <v>2</v>
      </c>
      <c r="M71" s="152">
        <f>L71*'bordereau prix unitaire'!$C$14</f>
        <v>0</v>
      </c>
      <c r="N71" s="123">
        <v>4</v>
      </c>
      <c r="O71" s="146">
        <f>N71*'bordereau prix unitaire'!$C$13</f>
        <v>0</v>
      </c>
      <c r="P71" s="123"/>
      <c r="Q71" s="173">
        <f>P71*'bordereau prix unitaire'!$C$31</f>
        <v>0</v>
      </c>
      <c r="R71" s="123"/>
      <c r="S71" s="146">
        <f>R71*'bordereau prix unitaire'!$C$30</f>
        <v>0</v>
      </c>
      <c r="T71" s="192">
        <f t="shared" ref="T71:T134" si="2">E71+G71+I71+K71+M71+O71+Q71+S71</f>
        <v>0</v>
      </c>
      <c r="U71" s="78"/>
    </row>
    <row r="72" spans="1:21" s="73" customFormat="1">
      <c r="A72" s="116">
        <v>397</v>
      </c>
      <c r="B72" s="2" t="s">
        <v>94</v>
      </c>
      <c r="C72" s="62" t="s">
        <v>95</v>
      </c>
      <c r="D72" s="123">
        <v>10</v>
      </c>
      <c r="E72" s="126">
        <f>D72*'bordereau prix unitaire'!$C$16</f>
        <v>0</v>
      </c>
      <c r="F72" s="123">
        <v>2</v>
      </c>
      <c r="G72" s="156">
        <f>F72*'bordereau prix unitaire'!$C$17</f>
        <v>0</v>
      </c>
      <c r="H72" s="123">
        <v>15</v>
      </c>
      <c r="I72" s="144">
        <f>'bordereau prix unitaire'!$C$23</f>
        <v>0</v>
      </c>
      <c r="J72" s="123">
        <v>2</v>
      </c>
      <c r="K72" s="150">
        <f>J72*'bordereau prix unitaire'!$C$12</f>
        <v>0</v>
      </c>
      <c r="L72" s="123">
        <v>0</v>
      </c>
      <c r="M72" s="152">
        <f>L72*'bordereau prix unitaire'!$C$14</f>
        <v>0</v>
      </c>
      <c r="N72" s="123">
        <v>2</v>
      </c>
      <c r="O72" s="146">
        <f>N72*'bordereau prix unitaire'!$C$13</f>
        <v>0</v>
      </c>
      <c r="P72" s="123"/>
      <c r="Q72" s="173">
        <f>P72*'bordereau prix unitaire'!$C$31</f>
        <v>0</v>
      </c>
      <c r="R72" s="123"/>
      <c r="S72" s="146">
        <f>R72*'bordereau prix unitaire'!$C$30</f>
        <v>0</v>
      </c>
      <c r="T72" s="192">
        <f t="shared" si="2"/>
        <v>0</v>
      </c>
      <c r="U72" s="78"/>
    </row>
    <row r="73" spans="1:21" s="73" customFormat="1">
      <c r="A73" s="116">
        <v>403</v>
      </c>
      <c r="B73" s="2" t="s">
        <v>87</v>
      </c>
      <c r="C73" s="62" t="s">
        <v>96</v>
      </c>
      <c r="D73" s="123">
        <v>2</v>
      </c>
      <c r="E73" s="126">
        <f>D73*'bordereau prix unitaire'!$C$16</f>
        <v>0</v>
      </c>
      <c r="F73" s="123">
        <v>0</v>
      </c>
      <c r="G73" s="156">
        <f>F73*'bordereau prix unitaire'!$C$17</f>
        <v>0</v>
      </c>
      <c r="H73" s="123">
        <f>E73-F73</f>
        <v>0</v>
      </c>
      <c r="I73" s="144">
        <f>'bordereau prix unitaire'!$C$23</f>
        <v>0</v>
      </c>
      <c r="J73" s="123"/>
      <c r="K73" s="150">
        <f>J73*'bordereau prix unitaire'!$C$12</f>
        <v>0</v>
      </c>
      <c r="L73" s="123">
        <v>0</v>
      </c>
      <c r="M73" s="152">
        <f>L73*'bordereau prix unitaire'!$C$14</f>
        <v>0</v>
      </c>
      <c r="N73" s="123"/>
      <c r="O73" s="146">
        <f>N73*'bordereau prix unitaire'!$C$13</f>
        <v>0</v>
      </c>
      <c r="P73" s="123"/>
      <c r="Q73" s="173">
        <f>P73*'bordereau prix unitaire'!$C$31</f>
        <v>0</v>
      </c>
      <c r="R73" s="123"/>
      <c r="S73" s="146">
        <f>R73*'bordereau prix unitaire'!$C$30</f>
        <v>0</v>
      </c>
      <c r="T73" s="192">
        <f t="shared" si="2"/>
        <v>0</v>
      </c>
      <c r="U73" s="78"/>
    </row>
    <row r="74" spans="1:21" s="73" customFormat="1">
      <c r="A74" s="116">
        <v>404</v>
      </c>
      <c r="B74" s="2" t="s">
        <v>97</v>
      </c>
      <c r="C74" s="62" t="s">
        <v>9</v>
      </c>
      <c r="D74" s="123">
        <v>3</v>
      </c>
      <c r="E74" s="126">
        <f>D74*'bordereau prix unitaire'!$C$16</f>
        <v>0</v>
      </c>
      <c r="F74" s="123">
        <v>0</v>
      </c>
      <c r="G74" s="156">
        <f>F74*'bordereau prix unitaire'!$C$17</f>
        <v>0</v>
      </c>
      <c r="H74" s="123">
        <v>9</v>
      </c>
      <c r="I74" s="144">
        <f>'bordereau prix unitaire'!$C$23</f>
        <v>0</v>
      </c>
      <c r="J74" s="123">
        <v>1</v>
      </c>
      <c r="K74" s="150">
        <f>J74*'bordereau prix unitaire'!$C$12</f>
        <v>0</v>
      </c>
      <c r="L74" s="123">
        <v>0</v>
      </c>
      <c r="M74" s="152">
        <f>L74*'bordereau prix unitaire'!$C$14</f>
        <v>0</v>
      </c>
      <c r="N74" s="123">
        <v>1</v>
      </c>
      <c r="O74" s="146">
        <f>N74*'bordereau prix unitaire'!$C$13</f>
        <v>0</v>
      </c>
      <c r="P74" s="123"/>
      <c r="Q74" s="173">
        <f>P74*'bordereau prix unitaire'!$C$31</f>
        <v>0</v>
      </c>
      <c r="R74" s="123"/>
      <c r="S74" s="146">
        <f>R74*'bordereau prix unitaire'!$C$30</f>
        <v>0</v>
      </c>
      <c r="T74" s="192">
        <f t="shared" si="2"/>
        <v>0</v>
      </c>
      <c r="U74" s="78"/>
    </row>
    <row r="75" spans="1:21" s="73" customFormat="1">
      <c r="A75" s="116">
        <v>405</v>
      </c>
      <c r="B75" s="2" t="s">
        <v>86</v>
      </c>
      <c r="C75" s="62" t="s">
        <v>38</v>
      </c>
      <c r="D75" s="123">
        <v>3</v>
      </c>
      <c r="E75" s="126">
        <f>D75*'bordereau prix unitaire'!$C$16</f>
        <v>0</v>
      </c>
      <c r="F75" s="123">
        <v>0</v>
      </c>
      <c r="G75" s="156">
        <f>F75*'bordereau prix unitaire'!$C$17</f>
        <v>0</v>
      </c>
      <c r="H75" s="123">
        <v>6</v>
      </c>
      <c r="I75" s="144">
        <f>'bordereau prix unitaire'!$C$23</f>
        <v>0</v>
      </c>
      <c r="J75" s="123">
        <v>1</v>
      </c>
      <c r="K75" s="150">
        <f>J75*'bordereau prix unitaire'!$C$12</f>
        <v>0</v>
      </c>
      <c r="L75" s="123">
        <v>0</v>
      </c>
      <c r="M75" s="152">
        <f>L75*'bordereau prix unitaire'!$C$14</f>
        <v>0</v>
      </c>
      <c r="N75" s="123">
        <v>1</v>
      </c>
      <c r="O75" s="146">
        <f>N75*'bordereau prix unitaire'!$C$13</f>
        <v>0</v>
      </c>
      <c r="P75" s="123"/>
      <c r="Q75" s="173">
        <f>P75*'bordereau prix unitaire'!$C$31</f>
        <v>0</v>
      </c>
      <c r="R75" s="123"/>
      <c r="S75" s="146">
        <f>R75*'bordereau prix unitaire'!$C$30</f>
        <v>0</v>
      </c>
      <c r="T75" s="192">
        <f t="shared" si="2"/>
        <v>0</v>
      </c>
      <c r="U75" s="104"/>
    </row>
    <row r="76" spans="1:21">
      <c r="A76" s="116">
        <v>406</v>
      </c>
      <c r="B76" s="2" t="s">
        <v>87</v>
      </c>
      <c r="C76" s="62" t="s">
        <v>88</v>
      </c>
      <c r="D76" s="123">
        <v>3</v>
      </c>
      <c r="E76" s="223">
        <f>D76*'bordereau prix unitaire'!$C$16</f>
        <v>0</v>
      </c>
      <c r="F76" s="123">
        <v>0</v>
      </c>
      <c r="G76" s="224">
        <f>F76*'bordereau prix unitaire'!$C$17</f>
        <v>0</v>
      </c>
      <c r="H76" s="123">
        <v>16</v>
      </c>
      <c r="I76" s="225">
        <f>'bordereau prix unitaire'!$C$23</f>
        <v>0</v>
      </c>
      <c r="J76" s="123">
        <v>2</v>
      </c>
      <c r="K76" s="226">
        <f>J76*'bordereau prix unitaire'!$C$12</f>
        <v>0</v>
      </c>
      <c r="L76" s="123">
        <v>0</v>
      </c>
      <c r="M76" s="152">
        <f>L76*'bordereau prix unitaire'!$C$14</f>
        <v>0</v>
      </c>
      <c r="N76" s="123">
        <v>2</v>
      </c>
      <c r="O76" s="227">
        <f>N76*'bordereau prix unitaire'!$C$13</f>
        <v>0</v>
      </c>
      <c r="P76" s="123"/>
      <c r="Q76" s="228">
        <f>P76*'bordereau prix unitaire'!$C$31</f>
        <v>0</v>
      </c>
      <c r="R76" s="123"/>
      <c r="S76" s="227">
        <f>R76*'bordereau prix unitaire'!$C$30</f>
        <v>0</v>
      </c>
      <c r="T76" s="229">
        <f t="shared" si="2"/>
        <v>0</v>
      </c>
      <c r="U76" s="230"/>
    </row>
    <row r="77" spans="1:21">
      <c r="A77" s="208">
        <v>406</v>
      </c>
      <c r="B77" s="66" t="s">
        <v>165</v>
      </c>
      <c r="C77" s="67" t="s">
        <v>88</v>
      </c>
      <c r="D77" s="123">
        <v>6</v>
      </c>
      <c r="E77" s="223">
        <f>D77*'bordereau prix unitaire'!$C$16</f>
        <v>0</v>
      </c>
      <c r="F77" s="123">
        <v>0</v>
      </c>
      <c r="G77" s="224">
        <f>F77*'bordereau prix unitaire'!$C$17</f>
        <v>0</v>
      </c>
      <c r="H77" s="123">
        <v>16</v>
      </c>
      <c r="I77" s="225">
        <f>'bordereau prix unitaire'!$C$23</f>
        <v>0</v>
      </c>
      <c r="J77" s="123">
        <v>2</v>
      </c>
      <c r="K77" s="226">
        <f>J77*'bordereau prix unitaire'!$C$12</f>
        <v>0</v>
      </c>
      <c r="L77" s="123">
        <v>0</v>
      </c>
      <c r="M77" s="152">
        <f>L77*'bordereau prix unitaire'!$C$14</f>
        <v>0</v>
      </c>
      <c r="N77" s="123">
        <v>2</v>
      </c>
      <c r="O77" s="227">
        <f>N77*'bordereau prix unitaire'!$C$13</f>
        <v>0</v>
      </c>
      <c r="P77" s="123"/>
      <c r="Q77" s="228">
        <f>P77*'bordereau prix unitaire'!$C$31</f>
        <v>0</v>
      </c>
      <c r="R77" s="123"/>
      <c r="S77" s="227">
        <f>R77*'bordereau prix unitaire'!$C$30</f>
        <v>0</v>
      </c>
      <c r="T77" s="229">
        <f t="shared" si="2"/>
        <v>0</v>
      </c>
      <c r="U77" s="231"/>
    </row>
    <row r="78" spans="1:21" s="73" customFormat="1">
      <c r="A78" s="116">
        <v>409</v>
      </c>
      <c r="B78" s="2" t="s">
        <v>89</v>
      </c>
      <c r="C78" s="62" t="s">
        <v>17</v>
      </c>
      <c r="D78" s="123">
        <v>3</v>
      </c>
      <c r="E78" s="126">
        <f>D78*'bordereau prix unitaire'!$C$16</f>
        <v>0</v>
      </c>
      <c r="F78" s="123">
        <v>0</v>
      </c>
      <c r="G78" s="156">
        <f>F78*'bordereau prix unitaire'!$C$17</f>
        <v>0</v>
      </c>
      <c r="H78" s="123">
        <v>9</v>
      </c>
      <c r="I78" s="144">
        <f>'bordereau prix unitaire'!$C$23</f>
        <v>0</v>
      </c>
      <c r="J78" s="123">
        <v>1</v>
      </c>
      <c r="K78" s="150">
        <f>J78*'bordereau prix unitaire'!$C$12</f>
        <v>0</v>
      </c>
      <c r="L78" s="123">
        <v>0</v>
      </c>
      <c r="M78" s="152">
        <f>L78*'bordereau prix unitaire'!$C$14</f>
        <v>0</v>
      </c>
      <c r="N78" s="123">
        <v>1</v>
      </c>
      <c r="O78" s="146">
        <f>N78*'bordereau prix unitaire'!$C$13</f>
        <v>0</v>
      </c>
      <c r="P78" s="123"/>
      <c r="Q78" s="173">
        <f>P78*'bordereau prix unitaire'!$C$31</f>
        <v>0</v>
      </c>
      <c r="R78" s="123"/>
      <c r="S78" s="146">
        <f>R78*'bordereau prix unitaire'!$C$30</f>
        <v>0</v>
      </c>
      <c r="T78" s="192">
        <f t="shared" si="2"/>
        <v>0</v>
      </c>
      <c r="U78" s="78"/>
    </row>
    <row r="79" spans="1:21" s="73" customFormat="1">
      <c r="A79" s="116">
        <v>411</v>
      </c>
      <c r="B79" s="16" t="s">
        <v>117</v>
      </c>
      <c r="C79" s="62" t="s">
        <v>77</v>
      </c>
      <c r="D79" s="123">
        <v>20</v>
      </c>
      <c r="E79" s="126">
        <f>D79*'bordereau prix unitaire'!$C$16</f>
        <v>0</v>
      </c>
      <c r="F79" s="123">
        <v>0</v>
      </c>
      <c r="G79" s="156">
        <f>F79*'bordereau prix unitaire'!$C$17</f>
        <v>0</v>
      </c>
      <c r="H79" s="123">
        <v>12</v>
      </c>
      <c r="I79" s="144">
        <f>'bordereau prix unitaire'!$C$23</f>
        <v>0</v>
      </c>
      <c r="J79" s="123"/>
      <c r="K79" s="150">
        <f>J79*'bordereau prix unitaire'!$C$12</f>
        <v>0</v>
      </c>
      <c r="L79" s="123">
        <v>3</v>
      </c>
      <c r="M79" s="152">
        <f>L79*'bordereau prix unitaire'!$C$14</f>
        <v>0</v>
      </c>
      <c r="N79" s="123">
        <v>3</v>
      </c>
      <c r="O79" s="146">
        <f>N79*'bordereau prix unitaire'!$C$13</f>
        <v>0</v>
      </c>
      <c r="P79" s="123"/>
      <c r="Q79" s="173">
        <f>P79*'bordereau prix unitaire'!$C$31</f>
        <v>0</v>
      </c>
      <c r="R79" s="123"/>
      <c r="S79" s="146">
        <f>R79*'bordereau prix unitaire'!$C$30</f>
        <v>0</v>
      </c>
      <c r="T79" s="192">
        <f t="shared" si="2"/>
        <v>0</v>
      </c>
      <c r="U79" s="78"/>
    </row>
    <row r="80" spans="1:21" s="73" customFormat="1">
      <c r="A80" s="116">
        <v>415</v>
      </c>
      <c r="B80" s="2" t="s">
        <v>98</v>
      </c>
      <c r="C80" s="62" t="s">
        <v>99</v>
      </c>
      <c r="D80" s="123">
        <v>3</v>
      </c>
      <c r="E80" s="126">
        <f>D80*'bordereau prix unitaire'!$C$16</f>
        <v>0</v>
      </c>
      <c r="F80" s="123">
        <v>0</v>
      </c>
      <c r="G80" s="156">
        <f>F80*'bordereau prix unitaire'!$C$17</f>
        <v>0</v>
      </c>
      <c r="H80" s="123">
        <v>4</v>
      </c>
      <c r="I80" s="144">
        <f>'bordereau prix unitaire'!$C$23</f>
        <v>0</v>
      </c>
      <c r="J80" s="123">
        <v>1</v>
      </c>
      <c r="K80" s="150">
        <f>J80*'bordereau prix unitaire'!$C$12</f>
        <v>0</v>
      </c>
      <c r="L80" s="123">
        <v>0</v>
      </c>
      <c r="M80" s="152">
        <f>L80*'bordereau prix unitaire'!$C$14</f>
        <v>0</v>
      </c>
      <c r="N80" s="123">
        <v>1</v>
      </c>
      <c r="O80" s="146">
        <f>N80*'bordereau prix unitaire'!$C$13</f>
        <v>0</v>
      </c>
      <c r="P80" s="123"/>
      <c r="Q80" s="173">
        <f>P80*'bordereau prix unitaire'!$C$31</f>
        <v>0</v>
      </c>
      <c r="R80" s="123"/>
      <c r="S80" s="146">
        <f>R80*'bordereau prix unitaire'!$C$30</f>
        <v>0</v>
      </c>
      <c r="T80" s="192">
        <f t="shared" si="2"/>
        <v>0</v>
      </c>
      <c r="U80" s="105"/>
    </row>
    <row r="81" spans="1:21" s="73" customFormat="1">
      <c r="A81" s="116">
        <v>416</v>
      </c>
      <c r="B81" s="2" t="s">
        <v>100</v>
      </c>
      <c r="C81" s="62" t="s">
        <v>99</v>
      </c>
      <c r="D81" s="123">
        <v>4</v>
      </c>
      <c r="E81" s="126">
        <f>D81*'bordereau prix unitaire'!$C$16</f>
        <v>0</v>
      </c>
      <c r="F81" s="123">
        <v>0</v>
      </c>
      <c r="G81" s="156">
        <f>F81*'bordereau prix unitaire'!$C$17</f>
        <v>0</v>
      </c>
      <c r="H81" s="123">
        <f>E81-F81</f>
        <v>0</v>
      </c>
      <c r="I81" s="144">
        <f>'bordereau prix unitaire'!$C$23</f>
        <v>0</v>
      </c>
      <c r="J81" s="123">
        <v>1</v>
      </c>
      <c r="K81" s="150">
        <f>J81*'bordereau prix unitaire'!$C$12</f>
        <v>0</v>
      </c>
      <c r="L81" s="123">
        <v>0</v>
      </c>
      <c r="M81" s="152">
        <f>L81*'bordereau prix unitaire'!$C$14</f>
        <v>0</v>
      </c>
      <c r="N81" s="123">
        <v>1</v>
      </c>
      <c r="O81" s="146">
        <f>N81*'bordereau prix unitaire'!$C$13</f>
        <v>0</v>
      </c>
      <c r="P81" s="123"/>
      <c r="Q81" s="173">
        <f>P81*'bordereau prix unitaire'!$C$31</f>
        <v>0</v>
      </c>
      <c r="R81" s="123"/>
      <c r="S81" s="146">
        <f>R81*'bordereau prix unitaire'!$C$30</f>
        <v>0</v>
      </c>
      <c r="T81" s="192">
        <f t="shared" si="2"/>
        <v>0</v>
      </c>
      <c r="U81" s="78"/>
    </row>
    <row r="82" spans="1:21">
      <c r="A82" s="116">
        <v>419</v>
      </c>
      <c r="B82" s="2" t="s">
        <v>155</v>
      </c>
      <c r="C82" s="62" t="s">
        <v>91</v>
      </c>
      <c r="D82" s="123">
        <v>2</v>
      </c>
      <c r="E82" s="126">
        <f>D82*'bordereau prix unitaire'!$C$16</f>
        <v>0</v>
      </c>
      <c r="F82" s="123">
        <v>0</v>
      </c>
      <c r="G82" s="156">
        <f>F82*'bordereau prix unitaire'!$C$17</f>
        <v>0</v>
      </c>
      <c r="H82" s="123">
        <v>3</v>
      </c>
      <c r="I82" s="144">
        <f>'bordereau prix unitaire'!$C$23</f>
        <v>0</v>
      </c>
      <c r="J82" s="123">
        <v>3</v>
      </c>
      <c r="K82" s="150">
        <f>J82*'bordereau prix unitaire'!$C$12</f>
        <v>0</v>
      </c>
      <c r="L82" s="123">
        <v>0</v>
      </c>
      <c r="M82" s="152">
        <f>L82*'bordereau prix unitaire'!$C$14</f>
        <v>0</v>
      </c>
      <c r="N82" s="123">
        <v>1</v>
      </c>
      <c r="O82" s="146">
        <f>N82*'bordereau prix unitaire'!$C$13</f>
        <v>0</v>
      </c>
      <c r="P82" s="123"/>
      <c r="Q82" s="173">
        <f>P82*'bordereau prix unitaire'!$C$31</f>
        <v>0</v>
      </c>
      <c r="R82" s="123"/>
      <c r="S82" s="146">
        <f>R82*'bordereau prix unitaire'!$C$30</f>
        <v>0</v>
      </c>
      <c r="T82" s="192">
        <f t="shared" si="2"/>
        <v>0</v>
      </c>
      <c r="U82" s="78"/>
    </row>
    <row r="83" spans="1:21">
      <c r="A83" s="116">
        <v>420</v>
      </c>
      <c r="B83" s="2" t="s">
        <v>90</v>
      </c>
      <c r="C83" s="62" t="s">
        <v>91</v>
      </c>
      <c r="D83" s="123">
        <v>2</v>
      </c>
      <c r="E83" s="126">
        <f>D83*'bordereau prix unitaire'!$C$16</f>
        <v>0</v>
      </c>
      <c r="F83" s="123">
        <v>0</v>
      </c>
      <c r="G83" s="156">
        <f>F83*'bordereau prix unitaire'!$C$17</f>
        <v>0</v>
      </c>
      <c r="H83" s="123">
        <f>E83-F83</f>
        <v>0</v>
      </c>
      <c r="I83" s="144">
        <f>'bordereau prix unitaire'!$C$23</f>
        <v>0</v>
      </c>
      <c r="J83" s="123">
        <v>1</v>
      </c>
      <c r="K83" s="150">
        <f>J83*'bordereau prix unitaire'!$C$12</f>
        <v>0</v>
      </c>
      <c r="L83" s="123">
        <v>0</v>
      </c>
      <c r="M83" s="152">
        <f>L83*'bordereau prix unitaire'!$C$14</f>
        <v>0</v>
      </c>
      <c r="N83" s="123">
        <v>1</v>
      </c>
      <c r="O83" s="146">
        <f>N83*'bordereau prix unitaire'!$C$13</f>
        <v>0</v>
      </c>
      <c r="P83" s="123"/>
      <c r="Q83" s="173">
        <f>P83*'bordereau prix unitaire'!$C$31</f>
        <v>0</v>
      </c>
      <c r="R83" s="123"/>
      <c r="S83" s="146">
        <f>R83*'bordereau prix unitaire'!$C$30</f>
        <v>0</v>
      </c>
      <c r="T83" s="192">
        <f t="shared" si="2"/>
        <v>0</v>
      </c>
      <c r="U83" s="78"/>
    </row>
    <row r="84" spans="1:21" s="73" customFormat="1">
      <c r="A84" s="116">
        <v>423</v>
      </c>
      <c r="B84" s="2" t="s">
        <v>101</v>
      </c>
      <c r="C84" s="62" t="s">
        <v>102</v>
      </c>
      <c r="D84" s="123">
        <v>2</v>
      </c>
      <c r="E84" s="126">
        <f>D84*'bordereau prix unitaire'!$C$16</f>
        <v>0</v>
      </c>
      <c r="F84" s="123">
        <v>0</v>
      </c>
      <c r="G84" s="156">
        <f>F84*'bordereau prix unitaire'!$C$17</f>
        <v>0</v>
      </c>
      <c r="H84" s="123">
        <v>7</v>
      </c>
      <c r="I84" s="144">
        <f>'bordereau prix unitaire'!$C$23</f>
        <v>0</v>
      </c>
      <c r="J84" s="123">
        <v>1</v>
      </c>
      <c r="K84" s="150">
        <f>J84*'bordereau prix unitaire'!$C$12</f>
        <v>0</v>
      </c>
      <c r="L84" s="123">
        <v>0</v>
      </c>
      <c r="M84" s="152">
        <f>L84*'bordereau prix unitaire'!$C$14</f>
        <v>0</v>
      </c>
      <c r="N84" s="123">
        <v>1</v>
      </c>
      <c r="O84" s="146">
        <f>N84*'bordereau prix unitaire'!$C$13</f>
        <v>0</v>
      </c>
      <c r="P84" s="123"/>
      <c r="Q84" s="173">
        <f>P84*'bordereau prix unitaire'!$C$31</f>
        <v>0</v>
      </c>
      <c r="R84" s="123"/>
      <c r="S84" s="146">
        <f>R84*'bordereau prix unitaire'!$C$30</f>
        <v>0</v>
      </c>
      <c r="T84" s="192">
        <f t="shared" si="2"/>
        <v>0</v>
      </c>
      <c r="U84" s="104"/>
    </row>
    <row r="85" spans="1:21" s="73" customFormat="1">
      <c r="A85" s="116">
        <v>424</v>
      </c>
      <c r="B85" s="2" t="s">
        <v>114</v>
      </c>
      <c r="C85" s="62" t="s">
        <v>115</v>
      </c>
      <c r="D85" s="123">
        <v>3</v>
      </c>
      <c r="E85" s="126">
        <f>D85*'bordereau prix unitaire'!$C$16</f>
        <v>0</v>
      </c>
      <c r="F85" s="123">
        <v>0</v>
      </c>
      <c r="G85" s="156">
        <f>F85*'bordereau prix unitaire'!$C$17</f>
        <v>0</v>
      </c>
      <c r="H85" s="123">
        <f>E85-F85</f>
        <v>0</v>
      </c>
      <c r="I85" s="144">
        <f>'bordereau prix unitaire'!$C$23</f>
        <v>0</v>
      </c>
      <c r="J85" s="123">
        <v>1</v>
      </c>
      <c r="K85" s="150">
        <f>J85*'bordereau prix unitaire'!$C$12</f>
        <v>0</v>
      </c>
      <c r="L85" s="123">
        <v>0</v>
      </c>
      <c r="M85" s="152">
        <f>L85*'bordereau prix unitaire'!$C$14</f>
        <v>0</v>
      </c>
      <c r="N85" s="123">
        <v>1</v>
      </c>
      <c r="O85" s="146">
        <f>N85*'bordereau prix unitaire'!$C$13</f>
        <v>0</v>
      </c>
      <c r="P85" s="123"/>
      <c r="Q85" s="173">
        <f>P85*'bordereau prix unitaire'!$C$31</f>
        <v>0</v>
      </c>
      <c r="R85" s="123"/>
      <c r="S85" s="146">
        <f>R85*'bordereau prix unitaire'!$C$30</f>
        <v>0</v>
      </c>
      <c r="T85" s="192">
        <f t="shared" si="2"/>
        <v>0</v>
      </c>
      <c r="U85" s="104"/>
    </row>
    <row r="86" spans="1:21">
      <c r="A86" s="116">
        <v>427</v>
      </c>
      <c r="B86" s="2" t="s">
        <v>103</v>
      </c>
      <c r="C86" s="62" t="s">
        <v>104</v>
      </c>
      <c r="D86" s="123">
        <v>2</v>
      </c>
      <c r="E86" s="126">
        <f>D86*'bordereau prix unitaire'!$C$16</f>
        <v>0</v>
      </c>
      <c r="F86" s="123">
        <v>0</v>
      </c>
      <c r="G86" s="156">
        <f>F86*'bordereau prix unitaire'!$C$17</f>
        <v>0</v>
      </c>
      <c r="H86" s="123">
        <f>E86-F86</f>
        <v>0</v>
      </c>
      <c r="I86" s="144">
        <f>'bordereau prix unitaire'!$C$23</f>
        <v>0</v>
      </c>
      <c r="J86" s="123">
        <v>2</v>
      </c>
      <c r="K86" s="150">
        <f>J86*'bordereau prix unitaire'!$C$12</f>
        <v>0</v>
      </c>
      <c r="L86" s="123">
        <v>0</v>
      </c>
      <c r="M86" s="152">
        <f>L86*'bordereau prix unitaire'!$C$14</f>
        <v>0</v>
      </c>
      <c r="N86" s="123">
        <v>2</v>
      </c>
      <c r="O86" s="146">
        <f>N86*'bordereau prix unitaire'!$C$13</f>
        <v>0</v>
      </c>
      <c r="P86" s="123"/>
      <c r="Q86" s="173">
        <f>P86*'bordereau prix unitaire'!$C$31</f>
        <v>0</v>
      </c>
      <c r="R86" s="123"/>
      <c r="S86" s="146">
        <f>R86*'bordereau prix unitaire'!$C$30</f>
        <v>0</v>
      </c>
      <c r="T86" s="192">
        <f t="shared" si="2"/>
        <v>0</v>
      </c>
      <c r="U86" s="78"/>
    </row>
    <row r="87" spans="1:21" s="73" customFormat="1">
      <c r="A87" s="116">
        <v>429</v>
      </c>
      <c r="B87" s="2" t="s">
        <v>105</v>
      </c>
      <c r="C87" s="62" t="s">
        <v>99</v>
      </c>
      <c r="D87" s="123">
        <v>4</v>
      </c>
      <c r="E87" s="126">
        <f>D87*'bordereau prix unitaire'!$C$16</f>
        <v>0</v>
      </c>
      <c r="F87" s="123">
        <v>1</v>
      </c>
      <c r="G87" s="156">
        <f>F87*'bordereau prix unitaire'!$C$17</f>
        <v>0</v>
      </c>
      <c r="H87" s="123">
        <v>20</v>
      </c>
      <c r="I87" s="144">
        <f>'bordereau prix unitaire'!$C$23</f>
        <v>0</v>
      </c>
      <c r="J87" s="123">
        <v>1</v>
      </c>
      <c r="K87" s="150">
        <f>J87*'bordereau prix unitaire'!$C$12</f>
        <v>0</v>
      </c>
      <c r="L87" s="123">
        <v>0</v>
      </c>
      <c r="M87" s="152">
        <f>L87*'bordereau prix unitaire'!$C$14</f>
        <v>0</v>
      </c>
      <c r="N87" s="123">
        <v>1</v>
      </c>
      <c r="O87" s="146">
        <f>N87*'bordereau prix unitaire'!$C$13</f>
        <v>0</v>
      </c>
      <c r="P87" s="123"/>
      <c r="Q87" s="173">
        <f>P87*'bordereau prix unitaire'!$C$31</f>
        <v>0</v>
      </c>
      <c r="R87" s="123"/>
      <c r="S87" s="146">
        <f>R87*'bordereau prix unitaire'!$C$30</f>
        <v>0</v>
      </c>
      <c r="T87" s="192">
        <f t="shared" si="2"/>
        <v>0</v>
      </c>
      <c r="U87" s="78"/>
    </row>
    <row r="88" spans="1:21" s="73" customFormat="1">
      <c r="A88" s="116">
        <v>430</v>
      </c>
      <c r="B88" s="2" t="s">
        <v>106</v>
      </c>
      <c r="C88" s="62" t="s">
        <v>107</v>
      </c>
      <c r="D88" s="123">
        <v>6</v>
      </c>
      <c r="E88" s="126">
        <f>D88*'bordereau prix unitaire'!$C$16</f>
        <v>0</v>
      </c>
      <c r="F88" s="123">
        <v>0</v>
      </c>
      <c r="G88" s="156">
        <f>F88*'bordereau prix unitaire'!$C$17</f>
        <v>0</v>
      </c>
      <c r="H88" s="123">
        <f>E88-F88</f>
        <v>0</v>
      </c>
      <c r="I88" s="144">
        <f>'bordereau prix unitaire'!$C$23</f>
        <v>0</v>
      </c>
      <c r="J88" s="123">
        <v>2</v>
      </c>
      <c r="K88" s="150">
        <f>J88*'bordereau prix unitaire'!$C$12</f>
        <v>0</v>
      </c>
      <c r="L88" s="123">
        <v>0</v>
      </c>
      <c r="M88" s="152">
        <f>L88*'bordereau prix unitaire'!$C$14</f>
        <v>0</v>
      </c>
      <c r="N88" s="123">
        <v>2</v>
      </c>
      <c r="O88" s="146">
        <f>N88*'bordereau prix unitaire'!$C$13</f>
        <v>0</v>
      </c>
      <c r="P88" s="123"/>
      <c r="Q88" s="173">
        <f>P88*'bordereau prix unitaire'!$C$31</f>
        <v>0</v>
      </c>
      <c r="R88" s="123"/>
      <c r="S88" s="146">
        <f>R88*'bordereau prix unitaire'!$C$30</f>
        <v>0</v>
      </c>
      <c r="T88" s="192">
        <f t="shared" si="2"/>
        <v>0</v>
      </c>
      <c r="U88" s="78"/>
    </row>
    <row r="89" spans="1:21" s="73" customFormat="1">
      <c r="A89" s="116">
        <v>431</v>
      </c>
      <c r="B89" s="2" t="s">
        <v>127</v>
      </c>
      <c r="C89" s="62" t="s">
        <v>128</v>
      </c>
      <c r="D89" s="123">
        <v>9</v>
      </c>
      <c r="E89" s="126">
        <f>D89*'bordereau prix unitaire'!$C$16</f>
        <v>0</v>
      </c>
      <c r="F89" s="123">
        <v>0</v>
      </c>
      <c r="G89" s="156">
        <f>F89*'bordereau prix unitaire'!$C$17</f>
        <v>0</v>
      </c>
      <c r="H89" s="123">
        <v>9</v>
      </c>
      <c r="I89" s="144">
        <f>'bordereau prix unitaire'!$C$23</f>
        <v>0</v>
      </c>
      <c r="J89" s="123"/>
      <c r="K89" s="150">
        <f>J89*'bordereau prix unitaire'!$C$12</f>
        <v>0</v>
      </c>
      <c r="L89" s="123">
        <v>0</v>
      </c>
      <c r="M89" s="152">
        <f>L89*'bordereau prix unitaire'!$C$14</f>
        <v>0</v>
      </c>
      <c r="N89" s="123">
        <v>0</v>
      </c>
      <c r="O89" s="146">
        <f>N89*'bordereau prix unitaire'!$C$13</f>
        <v>0</v>
      </c>
      <c r="P89" s="123"/>
      <c r="Q89" s="173">
        <f>P89*'bordereau prix unitaire'!$C$31</f>
        <v>0</v>
      </c>
      <c r="R89" s="123"/>
      <c r="S89" s="146">
        <f>R89*'bordereau prix unitaire'!$C$30</f>
        <v>0</v>
      </c>
      <c r="T89" s="192">
        <f t="shared" si="2"/>
        <v>0</v>
      </c>
      <c r="U89" s="78"/>
    </row>
    <row r="90" spans="1:21" s="73" customFormat="1">
      <c r="A90" s="116">
        <v>436</v>
      </c>
      <c r="B90" s="2" t="s">
        <v>108</v>
      </c>
      <c r="C90" s="62" t="s">
        <v>53</v>
      </c>
      <c r="D90" s="123">
        <v>8</v>
      </c>
      <c r="E90" s="126">
        <f>D90*'bordereau prix unitaire'!$C$16</f>
        <v>0</v>
      </c>
      <c r="F90" s="123">
        <v>0</v>
      </c>
      <c r="G90" s="156">
        <f>F90*'bordereau prix unitaire'!$C$17</f>
        <v>0</v>
      </c>
      <c r="H90" s="123">
        <v>22</v>
      </c>
      <c r="I90" s="144">
        <f>'bordereau prix unitaire'!$C$23</f>
        <v>0</v>
      </c>
      <c r="J90" s="123">
        <v>2</v>
      </c>
      <c r="K90" s="150">
        <f>J90*'bordereau prix unitaire'!$C$12</f>
        <v>0</v>
      </c>
      <c r="L90" s="123">
        <v>0</v>
      </c>
      <c r="M90" s="152">
        <f>L90*'bordereau prix unitaire'!$C$14</f>
        <v>0</v>
      </c>
      <c r="N90" s="123">
        <v>2</v>
      </c>
      <c r="O90" s="146">
        <f>N90*'bordereau prix unitaire'!$C$13</f>
        <v>0</v>
      </c>
      <c r="P90" s="123"/>
      <c r="Q90" s="173">
        <f>P90*'bordereau prix unitaire'!$C$31</f>
        <v>0</v>
      </c>
      <c r="R90" s="123"/>
      <c r="S90" s="146">
        <f>R90*'bordereau prix unitaire'!$C$30</f>
        <v>0</v>
      </c>
      <c r="T90" s="192">
        <f t="shared" si="2"/>
        <v>0</v>
      </c>
      <c r="U90" s="104"/>
    </row>
    <row r="91" spans="1:21" s="73" customFormat="1">
      <c r="A91" s="116">
        <v>438</v>
      </c>
      <c r="B91" s="2" t="s">
        <v>109</v>
      </c>
      <c r="C91" s="62" t="s">
        <v>25</v>
      </c>
      <c r="D91" s="123">
        <v>4</v>
      </c>
      <c r="E91" s="126">
        <f>D91*'bordereau prix unitaire'!$C$16</f>
        <v>0</v>
      </c>
      <c r="F91" s="123">
        <v>0</v>
      </c>
      <c r="G91" s="156">
        <f>F91*'bordereau prix unitaire'!$C$17</f>
        <v>0</v>
      </c>
      <c r="H91" s="123">
        <v>3</v>
      </c>
      <c r="I91" s="144">
        <f>'bordereau prix unitaire'!$C$23</f>
        <v>0</v>
      </c>
      <c r="J91" s="123">
        <v>3</v>
      </c>
      <c r="K91" s="150">
        <f>J91*'bordereau prix unitaire'!$C$12</f>
        <v>0</v>
      </c>
      <c r="L91" s="123">
        <v>1</v>
      </c>
      <c r="M91" s="152">
        <f>L91*'bordereau prix unitaire'!$C$14</f>
        <v>0</v>
      </c>
      <c r="N91" s="123">
        <v>0</v>
      </c>
      <c r="O91" s="146">
        <f>N91*'bordereau prix unitaire'!$C$13</f>
        <v>0</v>
      </c>
      <c r="P91" s="123"/>
      <c r="Q91" s="173">
        <f>P91*'bordereau prix unitaire'!$C$31</f>
        <v>0</v>
      </c>
      <c r="R91" s="123"/>
      <c r="S91" s="146">
        <f>R91*'bordereau prix unitaire'!$C$30</f>
        <v>0</v>
      </c>
      <c r="T91" s="192">
        <f t="shared" si="2"/>
        <v>0</v>
      </c>
      <c r="U91" s="78"/>
    </row>
    <row r="92" spans="1:21" s="73" customFormat="1">
      <c r="A92" s="116">
        <v>442</v>
      </c>
      <c r="B92" s="16" t="s">
        <v>154</v>
      </c>
      <c r="C92" s="83" t="s">
        <v>56</v>
      </c>
      <c r="D92" s="123">
        <v>10</v>
      </c>
      <c r="E92" s="126">
        <f>D92*'bordereau prix unitaire'!$C$16</f>
        <v>0</v>
      </c>
      <c r="F92" s="123">
        <v>1</v>
      </c>
      <c r="G92" s="156">
        <f>F92*'bordereau prix unitaire'!$C$17</f>
        <v>0</v>
      </c>
      <c r="H92" s="123">
        <v>45</v>
      </c>
      <c r="I92" s="144">
        <f>'bordereau prix unitaire'!$C$23</f>
        <v>0</v>
      </c>
      <c r="J92" s="123">
        <v>2</v>
      </c>
      <c r="K92" s="150">
        <f>J92*'bordereau prix unitaire'!$C$12</f>
        <v>0</v>
      </c>
      <c r="L92" s="123"/>
      <c r="M92" s="152">
        <f>L92*'bordereau prix unitaire'!$C$14</f>
        <v>0</v>
      </c>
      <c r="N92" s="123">
        <v>2</v>
      </c>
      <c r="O92" s="146">
        <f>N92*'bordereau prix unitaire'!$C$13</f>
        <v>0</v>
      </c>
      <c r="P92" s="123"/>
      <c r="Q92" s="173">
        <f>P92*'bordereau prix unitaire'!$C$31</f>
        <v>0</v>
      </c>
      <c r="R92" s="123"/>
      <c r="S92" s="146">
        <f>R92*'bordereau prix unitaire'!$C$30</f>
        <v>0</v>
      </c>
      <c r="T92" s="192">
        <f t="shared" si="2"/>
        <v>0</v>
      </c>
      <c r="U92" s="78"/>
    </row>
    <row r="93" spans="1:21" s="73" customFormat="1">
      <c r="A93" s="116">
        <v>443</v>
      </c>
      <c r="B93" s="2" t="s">
        <v>110</v>
      </c>
      <c r="C93" s="62" t="s">
        <v>111</v>
      </c>
      <c r="D93" s="123">
        <v>3</v>
      </c>
      <c r="E93" s="126">
        <f>D93*'bordereau prix unitaire'!$C$16</f>
        <v>0</v>
      </c>
      <c r="F93" s="123">
        <v>1</v>
      </c>
      <c r="G93" s="156">
        <f>F93*'bordereau prix unitaire'!$C$17</f>
        <v>0</v>
      </c>
      <c r="H93" s="123">
        <v>1</v>
      </c>
      <c r="I93" s="144">
        <f>'bordereau prix unitaire'!$C$23</f>
        <v>0</v>
      </c>
      <c r="J93" s="123">
        <v>1</v>
      </c>
      <c r="K93" s="150">
        <f>J93*'bordereau prix unitaire'!$C$12</f>
        <v>0</v>
      </c>
      <c r="L93" s="123">
        <v>0</v>
      </c>
      <c r="M93" s="152">
        <f>L93*'bordereau prix unitaire'!$C$14</f>
        <v>0</v>
      </c>
      <c r="N93" s="123">
        <v>1</v>
      </c>
      <c r="O93" s="146">
        <f>N93*'bordereau prix unitaire'!$C$13</f>
        <v>0</v>
      </c>
      <c r="P93" s="123"/>
      <c r="Q93" s="173">
        <f>P93*'bordereau prix unitaire'!$C$31</f>
        <v>0</v>
      </c>
      <c r="R93" s="123"/>
      <c r="S93" s="146">
        <f>R93*'bordereau prix unitaire'!$C$30</f>
        <v>0</v>
      </c>
      <c r="T93" s="192">
        <f t="shared" si="2"/>
        <v>0</v>
      </c>
      <c r="U93" s="78"/>
    </row>
    <row r="94" spans="1:21">
      <c r="A94" s="116">
        <v>452</v>
      </c>
      <c r="B94" s="2" t="s">
        <v>112</v>
      </c>
      <c r="C94" s="62" t="s">
        <v>95</v>
      </c>
      <c r="D94" s="123">
        <v>5</v>
      </c>
      <c r="E94" s="126">
        <f>D94*'bordereau prix unitaire'!$C$16</f>
        <v>0</v>
      </c>
      <c r="F94" s="123">
        <v>0</v>
      </c>
      <c r="G94" s="156">
        <f>F94*'bordereau prix unitaire'!$C$17</f>
        <v>0</v>
      </c>
      <c r="H94" s="123">
        <v>8</v>
      </c>
      <c r="I94" s="144">
        <f>'bordereau prix unitaire'!$C$23</f>
        <v>0</v>
      </c>
      <c r="J94" s="123">
        <v>1</v>
      </c>
      <c r="K94" s="150">
        <f>J94*'bordereau prix unitaire'!$C$12</f>
        <v>0</v>
      </c>
      <c r="L94" s="123">
        <v>0</v>
      </c>
      <c r="M94" s="152">
        <f>L94*'bordereau prix unitaire'!$C$14</f>
        <v>0</v>
      </c>
      <c r="N94" s="123">
        <v>1</v>
      </c>
      <c r="O94" s="146">
        <f>N94*'bordereau prix unitaire'!$C$13</f>
        <v>0</v>
      </c>
      <c r="P94" s="123"/>
      <c r="Q94" s="173">
        <f>P94*'bordereau prix unitaire'!$C$31</f>
        <v>0</v>
      </c>
      <c r="R94" s="123"/>
      <c r="S94" s="146">
        <f>R94*'bordereau prix unitaire'!$C$30</f>
        <v>0</v>
      </c>
      <c r="T94" s="192">
        <f t="shared" si="2"/>
        <v>0</v>
      </c>
      <c r="U94" s="78"/>
    </row>
    <row r="95" spans="1:21" s="73" customFormat="1">
      <c r="A95" s="116">
        <v>461</v>
      </c>
      <c r="B95" s="2" t="s">
        <v>159</v>
      </c>
      <c r="C95" s="62" t="s">
        <v>113</v>
      </c>
      <c r="D95" s="123">
        <v>4</v>
      </c>
      <c r="E95" s="126">
        <f>D95*'bordereau prix unitaire'!$C$16</f>
        <v>0</v>
      </c>
      <c r="F95" s="123">
        <v>0</v>
      </c>
      <c r="G95" s="156">
        <f>F95*'bordereau prix unitaire'!$C$17</f>
        <v>0</v>
      </c>
      <c r="H95" s="123">
        <v>2</v>
      </c>
      <c r="I95" s="144">
        <f>'bordereau prix unitaire'!$C$23</f>
        <v>0</v>
      </c>
      <c r="J95" s="123">
        <v>2</v>
      </c>
      <c r="K95" s="150">
        <f>J95*'bordereau prix unitaire'!$C$12</f>
        <v>0</v>
      </c>
      <c r="L95" s="123">
        <v>0</v>
      </c>
      <c r="M95" s="152">
        <f>L95*'bordereau prix unitaire'!$C$14</f>
        <v>0</v>
      </c>
      <c r="N95" s="123">
        <v>2</v>
      </c>
      <c r="O95" s="146">
        <f>N95*'bordereau prix unitaire'!$C$13</f>
        <v>0</v>
      </c>
      <c r="P95" s="123"/>
      <c r="Q95" s="173">
        <f>P95*'bordereau prix unitaire'!$C$31</f>
        <v>0</v>
      </c>
      <c r="R95" s="123"/>
      <c r="S95" s="146">
        <f>R95*'bordereau prix unitaire'!$C$30</f>
        <v>0</v>
      </c>
      <c r="T95" s="192">
        <f t="shared" si="2"/>
        <v>0</v>
      </c>
      <c r="U95" s="78"/>
    </row>
    <row r="96" spans="1:21" s="73" customFormat="1">
      <c r="A96" s="116">
        <v>462</v>
      </c>
      <c r="B96" s="16" t="s">
        <v>241</v>
      </c>
      <c r="C96" s="62" t="s">
        <v>242</v>
      </c>
      <c r="D96" s="123">
        <v>3</v>
      </c>
      <c r="E96" s="126">
        <f>D96*'bordereau prix unitaire'!$C$16</f>
        <v>0</v>
      </c>
      <c r="F96" s="123">
        <v>0</v>
      </c>
      <c r="G96" s="156">
        <f>F96*'bordereau prix unitaire'!$C$17</f>
        <v>0</v>
      </c>
      <c r="H96" s="123">
        <v>3</v>
      </c>
      <c r="I96" s="144">
        <f>'bordereau prix unitaire'!$C$23</f>
        <v>0</v>
      </c>
      <c r="J96" s="123">
        <v>1</v>
      </c>
      <c r="K96" s="150">
        <f>J96*'bordereau prix unitaire'!$C$12</f>
        <v>0</v>
      </c>
      <c r="L96" s="123"/>
      <c r="M96" s="152">
        <f>L96*'bordereau prix unitaire'!$C$14</f>
        <v>0</v>
      </c>
      <c r="N96" s="123">
        <v>1</v>
      </c>
      <c r="O96" s="146">
        <f>N96*'bordereau prix unitaire'!$C$13</f>
        <v>0</v>
      </c>
      <c r="P96" s="123"/>
      <c r="Q96" s="173">
        <f>P96*'bordereau prix unitaire'!$C$31</f>
        <v>0</v>
      </c>
      <c r="R96" s="123"/>
      <c r="S96" s="146">
        <f>R96*'bordereau prix unitaire'!$C$30</f>
        <v>0</v>
      </c>
      <c r="T96" s="192">
        <f t="shared" si="2"/>
        <v>0</v>
      </c>
      <c r="U96" s="78"/>
    </row>
    <row r="97" spans="1:21" s="73" customFormat="1">
      <c r="A97" s="116">
        <v>464</v>
      </c>
      <c r="B97" s="16" t="s">
        <v>118</v>
      </c>
      <c r="C97" s="62" t="s">
        <v>107</v>
      </c>
      <c r="D97" s="123">
        <v>9</v>
      </c>
      <c r="E97" s="126">
        <f>D97*'bordereau prix unitaire'!$C$16</f>
        <v>0</v>
      </c>
      <c r="F97" s="123">
        <v>0</v>
      </c>
      <c r="G97" s="156">
        <f>F97*'bordereau prix unitaire'!$C$17</f>
        <v>0</v>
      </c>
      <c r="H97" s="123">
        <v>6</v>
      </c>
      <c r="I97" s="144">
        <f>'bordereau prix unitaire'!$C$23</f>
        <v>0</v>
      </c>
      <c r="J97" s="123">
        <v>3</v>
      </c>
      <c r="K97" s="150">
        <f>J97*'bordereau prix unitaire'!$C$12</f>
        <v>0</v>
      </c>
      <c r="L97" s="123">
        <v>0</v>
      </c>
      <c r="M97" s="152">
        <f>L97*'bordereau prix unitaire'!$C$14</f>
        <v>0</v>
      </c>
      <c r="N97" s="123">
        <v>3</v>
      </c>
      <c r="O97" s="146">
        <f>N97*'bordereau prix unitaire'!$C$13</f>
        <v>0</v>
      </c>
      <c r="P97" s="123"/>
      <c r="Q97" s="173">
        <f>P97*'bordereau prix unitaire'!$C$31</f>
        <v>0</v>
      </c>
      <c r="R97" s="123"/>
      <c r="S97" s="146">
        <f>R97*'bordereau prix unitaire'!$C$30</f>
        <v>0</v>
      </c>
      <c r="T97" s="192">
        <f t="shared" si="2"/>
        <v>0</v>
      </c>
      <c r="U97" s="78"/>
    </row>
    <row r="98" spans="1:21" s="73" customFormat="1">
      <c r="A98" s="95">
        <v>468</v>
      </c>
      <c r="B98" s="16" t="s">
        <v>147</v>
      </c>
      <c r="C98" s="83" t="s">
        <v>148</v>
      </c>
      <c r="D98" s="123">
        <v>10</v>
      </c>
      <c r="E98" s="126">
        <f>D98*'bordereau prix unitaire'!$C$16</f>
        <v>0</v>
      </c>
      <c r="F98" s="123">
        <v>1</v>
      </c>
      <c r="G98" s="156">
        <f>F98*'bordereau prix unitaire'!$C$17</f>
        <v>0</v>
      </c>
      <c r="H98" s="123">
        <v>44</v>
      </c>
      <c r="I98" s="144">
        <f>'bordereau prix unitaire'!$C$23</f>
        <v>0</v>
      </c>
      <c r="J98" s="123">
        <v>1</v>
      </c>
      <c r="K98" s="150">
        <f>J98*'bordereau prix unitaire'!$C$12</f>
        <v>0</v>
      </c>
      <c r="L98" s="123"/>
      <c r="M98" s="152">
        <f>L98*'bordereau prix unitaire'!$C$14</f>
        <v>0</v>
      </c>
      <c r="N98" s="123">
        <v>1</v>
      </c>
      <c r="O98" s="146">
        <f>N98*'bordereau prix unitaire'!$C$13</f>
        <v>0</v>
      </c>
      <c r="P98" s="123"/>
      <c r="Q98" s="173">
        <f>P98*'bordereau prix unitaire'!$C$31</f>
        <v>0</v>
      </c>
      <c r="R98" s="123"/>
      <c r="S98" s="146">
        <f>R98*'bordereau prix unitaire'!$C$30</f>
        <v>0</v>
      </c>
      <c r="T98" s="192">
        <f t="shared" si="2"/>
        <v>0</v>
      </c>
      <c r="U98" s="78"/>
    </row>
    <row r="99" spans="1:21" s="79" customFormat="1" ht="19.2" customHeight="1">
      <c r="A99" s="208">
        <v>476</v>
      </c>
      <c r="B99" s="87" t="s">
        <v>313</v>
      </c>
      <c r="C99" s="67" t="s">
        <v>95</v>
      </c>
      <c r="D99" s="123">
        <v>3</v>
      </c>
      <c r="E99" s="126">
        <f>D99*'bordereau prix unitaire'!$C$16</f>
        <v>0</v>
      </c>
      <c r="F99" s="123">
        <v>0</v>
      </c>
      <c r="G99" s="156">
        <f>F99*'bordereau prix unitaire'!$C$17</f>
        <v>0</v>
      </c>
      <c r="H99" s="123">
        <v>3</v>
      </c>
      <c r="I99" s="144">
        <f>'bordereau prix unitaire'!$C$23</f>
        <v>0</v>
      </c>
      <c r="J99" s="123">
        <v>2</v>
      </c>
      <c r="K99" s="150">
        <f>J99*'bordereau prix unitaire'!$C$12</f>
        <v>0</v>
      </c>
      <c r="L99" s="123">
        <v>0</v>
      </c>
      <c r="M99" s="152">
        <f>L99*'bordereau prix unitaire'!$C$14</f>
        <v>0</v>
      </c>
      <c r="N99" s="123">
        <v>1</v>
      </c>
      <c r="O99" s="146">
        <f>N99*'bordereau prix unitaire'!$C$13</f>
        <v>0</v>
      </c>
      <c r="P99" s="123"/>
      <c r="Q99" s="173">
        <f>P99*'bordereau prix unitaire'!$C$31</f>
        <v>0</v>
      </c>
      <c r="R99" s="123"/>
      <c r="S99" s="146">
        <f>R99*'bordereau prix unitaire'!$C$30</f>
        <v>0</v>
      </c>
      <c r="T99" s="192">
        <f t="shared" si="2"/>
        <v>0</v>
      </c>
      <c r="U99" s="107"/>
    </row>
    <row r="100" spans="1:21" s="79" customFormat="1">
      <c r="A100" s="208">
        <v>476</v>
      </c>
      <c r="B100" s="88" t="s">
        <v>312</v>
      </c>
      <c r="C100" s="67" t="s">
        <v>95</v>
      </c>
      <c r="D100" s="123">
        <v>2</v>
      </c>
      <c r="E100" s="126">
        <f>D100*'bordereau prix unitaire'!$C$16</f>
        <v>0</v>
      </c>
      <c r="F100" s="123">
        <v>0</v>
      </c>
      <c r="G100" s="156">
        <f>F100*'bordereau prix unitaire'!$C$17</f>
        <v>0</v>
      </c>
      <c r="H100" s="123">
        <f>E100-F100</f>
        <v>0</v>
      </c>
      <c r="I100" s="144">
        <f>'bordereau prix unitaire'!$C$23</f>
        <v>0</v>
      </c>
      <c r="J100" s="123">
        <v>2</v>
      </c>
      <c r="K100" s="150">
        <f>J100*'bordereau prix unitaire'!$C$12</f>
        <v>0</v>
      </c>
      <c r="L100" s="123">
        <v>0</v>
      </c>
      <c r="M100" s="152">
        <f>L100*'bordereau prix unitaire'!$C$14</f>
        <v>0</v>
      </c>
      <c r="N100" s="123">
        <v>1</v>
      </c>
      <c r="O100" s="146">
        <f>N100*'bordereau prix unitaire'!$C$13</f>
        <v>0</v>
      </c>
      <c r="P100" s="123"/>
      <c r="Q100" s="173">
        <f>P100*'bordereau prix unitaire'!$C$31</f>
        <v>0</v>
      </c>
      <c r="R100" s="123"/>
      <c r="S100" s="146">
        <f>R100*'bordereau prix unitaire'!$C$30</f>
        <v>0</v>
      </c>
      <c r="T100" s="192">
        <f t="shared" si="2"/>
        <v>0</v>
      </c>
      <c r="U100" s="107"/>
    </row>
    <row r="101" spans="1:21" s="79" customFormat="1">
      <c r="A101" s="208">
        <v>476</v>
      </c>
      <c r="B101" s="88" t="s">
        <v>311</v>
      </c>
      <c r="C101" s="67" t="s">
        <v>95</v>
      </c>
      <c r="D101" s="123">
        <v>9</v>
      </c>
      <c r="E101" s="126">
        <f>D101*'bordereau prix unitaire'!$C$16</f>
        <v>0</v>
      </c>
      <c r="F101" s="123">
        <v>0</v>
      </c>
      <c r="G101" s="156">
        <f>F101*'bordereau prix unitaire'!$C$17</f>
        <v>0</v>
      </c>
      <c r="H101" s="123">
        <v>1</v>
      </c>
      <c r="I101" s="144">
        <f>'bordereau prix unitaire'!$C$23</f>
        <v>0</v>
      </c>
      <c r="J101" s="123">
        <v>2</v>
      </c>
      <c r="K101" s="150">
        <f>J101*'bordereau prix unitaire'!$C$12</f>
        <v>0</v>
      </c>
      <c r="L101" s="123">
        <v>0</v>
      </c>
      <c r="M101" s="152">
        <f>L101*'bordereau prix unitaire'!$C$14</f>
        <v>0</v>
      </c>
      <c r="N101" s="123">
        <v>1</v>
      </c>
      <c r="O101" s="146">
        <f>N101*'bordereau prix unitaire'!$C$13</f>
        <v>0</v>
      </c>
      <c r="P101" s="123"/>
      <c r="Q101" s="173">
        <f>P101*'bordereau prix unitaire'!$C$31</f>
        <v>0</v>
      </c>
      <c r="R101" s="123"/>
      <c r="S101" s="146">
        <f>R101*'bordereau prix unitaire'!$C$30</f>
        <v>0</v>
      </c>
      <c r="T101" s="192">
        <f t="shared" si="2"/>
        <v>0</v>
      </c>
      <c r="U101" s="107"/>
    </row>
    <row r="102" spans="1:21" s="73" customFormat="1">
      <c r="A102" s="265">
        <v>485</v>
      </c>
      <c r="B102" s="16" t="s">
        <v>132</v>
      </c>
      <c r="C102" s="68" t="s">
        <v>129</v>
      </c>
      <c r="D102" s="123">
        <v>3</v>
      </c>
      <c r="E102" s="126">
        <f>D102*'bordereau prix unitaire'!$C$16</f>
        <v>0</v>
      </c>
      <c r="F102" s="123">
        <v>0</v>
      </c>
      <c r="G102" s="156">
        <f>F102*'bordereau prix unitaire'!$C$17</f>
        <v>0</v>
      </c>
      <c r="H102" s="123">
        <v>10</v>
      </c>
      <c r="I102" s="144">
        <f>'bordereau prix unitaire'!$C$23</f>
        <v>0</v>
      </c>
      <c r="J102" s="123">
        <v>1</v>
      </c>
      <c r="K102" s="150">
        <f>J102*'bordereau prix unitaire'!$C$12</f>
        <v>0</v>
      </c>
      <c r="L102" s="123">
        <v>0</v>
      </c>
      <c r="M102" s="152">
        <f>L102*'bordereau prix unitaire'!$C$14</f>
        <v>0</v>
      </c>
      <c r="N102" s="123">
        <v>1</v>
      </c>
      <c r="O102" s="146">
        <f>N102*'bordereau prix unitaire'!$C$13</f>
        <v>0</v>
      </c>
      <c r="P102" s="123"/>
      <c r="Q102" s="173">
        <f>P102*'bordereau prix unitaire'!$C$31</f>
        <v>0</v>
      </c>
      <c r="R102" s="123"/>
      <c r="S102" s="146">
        <f>R102*'bordereau prix unitaire'!$C$30</f>
        <v>0</v>
      </c>
      <c r="T102" s="192">
        <f t="shared" si="2"/>
        <v>0</v>
      </c>
      <c r="U102" s="78"/>
    </row>
    <row r="103" spans="1:21" s="73" customFormat="1">
      <c r="A103" s="266"/>
      <c r="B103" s="16" t="s">
        <v>130</v>
      </c>
      <c r="C103" s="68" t="s">
        <v>129</v>
      </c>
      <c r="D103" s="123">
        <v>3</v>
      </c>
      <c r="E103" s="126">
        <f>D103*'bordereau prix unitaire'!$C$16</f>
        <v>0</v>
      </c>
      <c r="F103" s="123">
        <v>0</v>
      </c>
      <c r="G103" s="156">
        <f>F103*'bordereau prix unitaire'!$C$17</f>
        <v>0</v>
      </c>
      <c r="H103" s="123">
        <v>10</v>
      </c>
      <c r="I103" s="144">
        <f>'bordereau prix unitaire'!$C$23</f>
        <v>0</v>
      </c>
      <c r="J103" s="123">
        <v>1</v>
      </c>
      <c r="K103" s="150">
        <f>J103*'bordereau prix unitaire'!$C$12</f>
        <v>0</v>
      </c>
      <c r="L103" s="123">
        <v>0</v>
      </c>
      <c r="M103" s="152">
        <f>L103*'bordereau prix unitaire'!$C$14</f>
        <v>0</v>
      </c>
      <c r="N103" s="123">
        <v>1</v>
      </c>
      <c r="O103" s="146">
        <f>N103*'bordereau prix unitaire'!$C$13</f>
        <v>0</v>
      </c>
      <c r="P103" s="123"/>
      <c r="Q103" s="173">
        <f>P103*'bordereau prix unitaire'!$C$31</f>
        <v>0</v>
      </c>
      <c r="R103" s="123"/>
      <c r="S103" s="146">
        <f>R103*'bordereau prix unitaire'!$C$30</f>
        <v>0</v>
      </c>
      <c r="T103" s="192">
        <f t="shared" si="2"/>
        <v>0</v>
      </c>
      <c r="U103" s="78"/>
    </row>
    <row r="104" spans="1:21" s="73" customFormat="1">
      <c r="A104" s="267"/>
      <c r="B104" s="16" t="s">
        <v>131</v>
      </c>
      <c r="C104" s="68" t="s">
        <v>129</v>
      </c>
      <c r="D104" s="123">
        <v>3</v>
      </c>
      <c r="E104" s="126">
        <f>D104*'bordereau prix unitaire'!$C$16</f>
        <v>0</v>
      </c>
      <c r="F104" s="123">
        <v>0</v>
      </c>
      <c r="G104" s="156">
        <f>F104*'bordereau prix unitaire'!$C$17</f>
        <v>0</v>
      </c>
      <c r="H104" s="123">
        <v>10</v>
      </c>
      <c r="I104" s="144">
        <f>'bordereau prix unitaire'!$C$23</f>
        <v>0</v>
      </c>
      <c r="J104" s="123">
        <v>1</v>
      </c>
      <c r="K104" s="150">
        <f>J104*'bordereau prix unitaire'!$C$12</f>
        <v>0</v>
      </c>
      <c r="L104" s="123">
        <v>0</v>
      </c>
      <c r="M104" s="152">
        <f>L104*'bordereau prix unitaire'!$C$14</f>
        <v>0</v>
      </c>
      <c r="N104" s="123">
        <v>1</v>
      </c>
      <c r="O104" s="146">
        <f>N104*'bordereau prix unitaire'!$C$13</f>
        <v>0</v>
      </c>
      <c r="P104" s="123"/>
      <c r="Q104" s="173">
        <f>P104*'bordereau prix unitaire'!$C$31</f>
        <v>0</v>
      </c>
      <c r="R104" s="123"/>
      <c r="S104" s="146">
        <f>R104*'bordereau prix unitaire'!$C$30</f>
        <v>0</v>
      </c>
      <c r="T104" s="192">
        <f t="shared" si="2"/>
        <v>0</v>
      </c>
      <c r="U104" s="105"/>
    </row>
    <row r="105" spans="1:21">
      <c r="A105" s="210">
        <v>489</v>
      </c>
      <c r="B105" s="16" t="s">
        <v>271</v>
      </c>
      <c r="C105" s="68" t="s">
        <v>60</v>
      </c>
      <c r="D105" s="123">
        <v>3</v>
      </c>
      <c r="E105" s="126">
        <f>D105*'bordereau prix unitaire'!$C$16</f>
        <v>0</v>
      </c>
      <c r="F105" s="123">
        <v>0</v>
      </c>
      <c r="G105" s="156">
        <f>F105*'bordereau prix unitaire'!$C$17</f>
        <v>0</v>
      </c>
      <c r="H105" s="123">
        <v>9</v>
      </c>
      <c r="I105" s="144">
        <f>'bordereau prix unitaire'!$C$23</f>
        <v>0</v>
      </c>
      <c r="J105" s="123">
        <v>1</v>
      </c>
      <c r="K105" s="150">
        <f>J105*'bordereau prix unitaire'!$C$12</f>
        <v>0</v>
      </c>
      <c r="L105" s="123">
        <v>0</v>
      </c>
      <c r="M105" s="152">
        <f>L105*'bordereau prix unitaire'!$C$14</f>
        <v>0</v>
      </c>
      <c r="N105" s="123">
        <v>0</v>
      </c>
      <c r="O105" s="146">
        <f>N105*'bordereau prix unitaire'!$C$13</f>
        <v>0</v>
      </c>
      <c r="P105" s="123"/>
      <c r="Q105" s="173">
        <f>P105*'bordereau prix unitaire'!$C$31</f>
        <v>0</v>
      </c>
      <c r="R105" s="123"/>
      <c r="S105" s="146">
        <f>R105*'bordereau prix unitaire'!$C$30</f>
        <v>0</v>
      </c>
      <c r="T105" s="192">
        <f t="shared" si="2"/>
        <v>0</v>
      </c>
      <c r="U105" s="105"/>
    </row>
    <row r="106" spans="1:21" s="73" customFormat="1">
      <c r="A106" s="210" t="s">
        <v>269</v>
      </c>
      <c r="B106" s="16" t="s">
        <v>152</v>
      </c>
      <c r="C106" s="68" t="s">
        <v>151</v>
      </c>
      <c r="D106" s="123">
        <v>3</v>
      </c>
      <c r="E106" s="126">
        <f>D106*'bordereau prix unitaire'!$C$16</f>
        <v>0</v>
      </c>
      <c r="F106" s="123">
        <v>0</v>
      </c>
      <c r="G106" s="156">
        <f>F106*'bordereau prix unitaire'!$C$17</f>
        <v>0</v>
      </c>
      <c r="H106" s="123">
        <f>E106-F106</f>
        <v>0</v>
      </c>
      <c r="I106" s="144">
        <f>'bordereau prix unitaire'!$C$23</f>
        <v>0</v>
      </c>
      <c r="J106" s="123">
        <v>1</v>
      </c>
      <c r="K106" s="150">
        <f>J106*'bordereau prix unitaire'!$C$12</f>
        <v>0</v>
      </c>
      <c r="L106" s="123">
        <v>0</v>
      </c>
      <c r="M106" s="152">
        <f>L106*'bordereau prix unitaire'!$C$14</f>
        <v>0</v>
      </c>
      <c r="N106" s="123">
        <v>1</v>
      </c>
      <c r="O106" s="146">
        <f>N106*'bordereau prix unitaire'!$C$13</f>
        <v>0</v>
      </c>
      <c r="P106" s="123"/>
      <c r="Q106" s="173">
        <f>P106*'bordereau prix unitaire'!$C$31</f>
        <v>0</v>
      </c>
      <c r="R106" s="123"/>
      <c r="S106" s="146">
        <f>R106*'bordereau prix unitaire'!$C$30</f>
        <v>0</v>
      </c>
      <c r="T106" s="192">
        <f t="shared" si="2"/>
        <v>0</v>
      </c>
      <c r="U106" s="104"/>
    </row>
    <row r="107" spans="1:21" s="73" customFormat="1">
      <c r="A107" s="210" t="s">
        <v>270</v>
      </c>
      <c r="B107" s="16" t="s">
        <v>153</v>
      </c>
      <c r="C107" s="68" t="s">
        <v>151</v>
      </c>
      <c r="D107" s="123">
        <v>1</v>
      </c>
      <c r="E107" s="126">
        <f>D107*'bordereau prix unitaire'!$C$16</f>
        <v>0</v>
      </c>
      <c r="F107" s="123">
        <v>0</v>
      </c>
      <c r="G107" s="156">
        <f>F107*'bordereau prix unitaire'!$C$17</f>
        <v>0</v>
      </c>
      <c r="H107" s="123">
        <f>E107-F107</f>
        <v>0</v>
      </c>
      <c r="I107" s="144">
        <f>'bordereau prix unitaire'!$C$23</f>
        <v>0</v>
      </c>
      <c r="J107" s="123">
        <v>1</v>
      </c>
      <c r="K107" s="150">
        <f>J107*'bordereau prix unitaire'!$C$12</f>
        <v>0</v>
      </c>
      <c r="L107" s="123">
        <v>0</v>
      </c>
      <c r="M107" s="152">
        <f>L107*'bordereau prix unitaire'!$C$14</f>
        <v>0</v>
      </c>
      <c r="N107" s="123">
        <v>0</v>
      </c>
      <c r="O107" s="146">
        <f>N107*'bordereau prix unitaire'!$C$13</f>
        <v>0</v>
      </c>
      <c r="P107" s="123"/>
      <c r="Q107" s="173">
        <f>P107*'bordereau prix unitaire'!$C$31</f>
        <v>0</v>
      </c>
      <c r="R107" s="123"/>
      <c r="S107" s="146">
        <f>R107*'bordereau prix unitaire'!$C$30</f>
        <v>0</v>
      </c>
      <c r="T107" s="192">
        <f t="shared" si="2"/>
        <v>0</v>
      </c>
      <c r="U107" s="105"/>
    </row>
    <row r="108" spans="1:21" s="73" customFormat="1">
      <c r="A108" s="209">
        <v>501</v>
      </c>
      <c r="B108" s="16" t="s">
        <v>144</v>
      </c>
      <c r="C108" s="68" t="s">
        <v>60</v>
      </c>
      <c r="D108" s="123">
        <v>11</v>
      </c>
      <c r="E108" s="126">
        <f>D108*'bordereau prix unitaire'!$C$16</f>
        <v>0</v>
      </c>
      <c r="F108" s="123">
        <v>0</v>
      </c>
      <c r="G108" s="156">
        <f>F108*'bordereau prix unitaire'!$C$17</f>
        <v>0</v>
      </c>
      <c r="H108" s="123">
        <v>3</v>
      </c>
      <c r="I108" s="144">
        <f>'bordereau prix unitaire'!$C$23</f>
        <v>0</v>
      </c>
      <c r="J108" s="123">
        <v>3</v>
      </c>
      <c r="K108" s="150">
        <f>J108*'bordereau prix unitaire'!$C$12</f>
        <v>0</v>
      </c>
      <c r="L108" s="123">
        <v>0</v>
      </c>
      <c r="M108" s="152">
        <f>L108*'bordereau prix unitaire'!$C$14</f>
        <v>0</v>
      </c>
      <c r="N108" s="123">
        <v>3</v>
      </c>
      <c r="O108" s="146">
        <f>N108*'bordereau prix unitaire'!$C$13</f>
        <v>0</v>
      </c>
      <c r="P108" s="123"/>
      <c r="Q108" s="173">
        <f>P108*'bordereau prix unitaire'!$C$31</f>
        <v>0</v>
      </c>
      <c r="R108" s="123"/>
      <c r="S108" s="146">
        <f>R108*'bordereau prix unitaire'!$C$30</f>
        <v>0</v>
      </c>
      <c r="T108" s="192">
        <f t="shared" si="2"/>
        <v>0</v>
      </c>
      <c r="U108" s="105"/>
    </row>
    <row r="109" spans="1:21" s="73" customFormat="1">
      <c r="A109" s="208">
        <v>506</v>
      </c>
      <c r="B109" s="66" t="s">
        <v>162</v>
      </c>
      <c r="C109" s="67" t="s">
        <v>156</v>
      </c>
      <c r="D109" s="123">
        <v>3</v>
      </c>
      <c r="E109" s="126">
        <f>D109*'bordereau prix unitaire'!$C$16</f>
        <v>0</v>
      </c>
      <c r="F109" s="123">
        <v>0</v>
      </c>
      <c r="G109" s="156">
        <f>F109*'bordereau prix unitaire'!$C$17</f>
        <v>0</v>
      </c>
      <c r="H109" s="123">
        <v>7</v>
      </c>
      <c r="I109" s="144">
        <f>'bordereau prix unitaire'!$C$23</f>
        <v>0</v>
      </c>
      <c r="J109" s="123">
        <v>1</v>
      </c>
      <c r="K109" s="150">
        <f>J109*'bordereau prix unitaire'!$C$12</f>
        <v>0</v>
      </c>
      <c r="L109" s="123">
        <v>0</v>
      </c>
      <c r="M109" s="152">
        <f>L109*'bordereau prix unitaire'!$C$14</f>
        <v>0</v>
      </c>
      <c r="N109" s="123">
        <v>1</v>
      </c>
      <c r="O109" s="146">
        <f>N109*'bordereau prix unitaire'!$C$13</f>
        <v>0</v>
      </c>
      <c r="P109" s="123"/>
      <c r="Q109" s="173">
        <f>P109*'bordereau prix unitaire'!$C$31</f>
        <v>0</v>
      </c>
      <c r="R109" s="123"/>
      <c r="S109" s="146">
        <f>R109*'bordereau prix unitaire'!$C$30</f>
        <v>0</v>
      </c>
      <c r="T109" s="192">
        <f t="shared" si="2"/>
        <v>0</v>
      </c>
      <c r="U109" s="105"/>
    </row>
    <row r="110" spans="1:21" s="73" customFormat="1" ht="26.4">
      <c r="A110" s="209">
        <v>507</v>
      </c>
      <c r="B110" s="89" t="s">
        <v>158</v>
      </c>
      <c r="C110" s="90" t="s">
        <v>146</v>
      </c>
      <c r="D110" s="123">
        <v>13</v>
      </c>
      <c r="E110" s="126">
        <f>D110*'bordereau prix unitaire'!$C$16</f>
        <v>0</v>
      </c>
      <c r="F110" s="123">
        <v>0</v>
      </c>
      <c r="G110" s="156">
        <f>F110*'bordereau prix unitaire'!$C$17</f>
        <v>0</v>
      </c>
      <c r="H110" s="123">
        <v>6</v>
      </c>
      <c r="I110" s="144">
        <f>'bordereau prix unitaire'!$C$23</f>
        <v>0</v>
      </c>
      <c r="J110" s="123">
        <v>8</v>
      </c>
      <c r="K110" s="150">
        <f>J110*'bordereau prix unitaire'!$C$12</f>
        <v>0</v>
      </c>
      <c r="L110" s="123">
        <v>0</v>
      </c>
      <c r="M110" s="152">
        <f>L110*'bordereau prix unitaire'!$C$14</f>
        <v>0</v>
      </c>
      <c r="N110" s="123">
        <v>8</v>
      </c>
      <c r="O110" s="146">
        <f>N110*'bordereau prix unitaire'!$C$13</f>
        <v>0</v>
      </c>
      <c r="P110" s="123"/>
      <c r="Q110" s="173">
        <f>P110*'bordereau prix unitaire'!$C$31</f>
        <v>0</v>
      </c>
      <c r="R110" s="123"/>
      <c r="S110" s="146">
        <f>R110*'bordereau prix unitaire'!$C$30</f>
        <v>0</v>
      </c>
      <c r="T110" s="192">
        <f t="shared" si="2"/>
        <v>0</v>
      </c>
      <c r="U110" s="105"/>
    </row>
    <row r="111" spans="1:21" s="73" customFormat="1">
      <c r="A111" s="116">
        <v>510</v>
      </c>
      <c r="B111" s="16" t="s">
        <v>125</v>
      </c>
      <c r="C111" s="62" t="s">
        <v>28</v>
      </c>
      <c r="D111" s="123">
        <v>3</v>
      </c>
      <c r="E111" s="126">
        <f>D111*'bordereau prix unitaire'!$C$16</f>
        <v>0</v>
      </c>
      <c r="F111" s="123">
        <v>0</v>
      </c>
      <c r="G111" s="156">
        <f>F111*'bordereau prix unitaire'!$C$17</f>
        <v>0</v>
      </c>
      <c r="H111" s="123">
        <v>8</v>
      </c>
      <c r="I111" s="144">
        <f>'bordereau prix unitaire'!$C$23</f>
        <v>0</v>
      </c>
      <c r="J111" s="123">
        <v>1</v>
      </c>
      <c r="K111" s="150">
        <f>J111*'bordereau prix unitaire'!$C$12</f>
        <v>0</v>
      </c>
      <c r="L111" s="123">
        <v>0</v>
      </c>
      <c r="M111" s="152">
        <f>L111*'bordereau prix unitaire'!$C$14</f>
        <v>0</v>
      </c>
      <c r="N111" s="123">
        <v>1</v>
      </c>
      <c r="O111" s="146">
        <f>N111*'bordereau prix unitaire'!$C$13</f>
        <v>0</v>
      </c>
      <c r="P111" s="123"/>
      <c r="Q111" s="173">
        <f>P111*'bordereau prix unitaire'!$C$31</f>
        <v>0</v>
      </c>
      <c r="R111" s="123"/>
      <c r="S111" s="146">
        <f>R111*'bordereau prix unitaire'!$C$30</f>
        <v>0</v>
      </c>
      <c r="T111" s="192">
        <f t="shared" si="2"/>
        <v>0</v>
      </c>
      <c r="U111" s="78"/>
    </row>
    <row r="112" spans="1:21" s="73" customFormat="1">
      <c r="A112" s="116">
        <v>511</v>
      </c>
      <c r="B112" s="16" t="s">
        <v>123</v>
      </c>
      <c r="C112" s="62" t="s">
        <v>124</v>
      </c>
      <c r="D112" s="123">
        <v>3</v>
      </c>
      <c r="E112" s="126">
        <f>D112*'bordereau prix unitaire'!$C$16</f>
        <v>0</v>
      </c>
      <c r="F112" s="123">
        <v>0</v>
      </c>
      <c r="G112" s="156">
        <f>F112*'bordereau prix unitaire'!$C$17</f>
        <v>0</v>
      </c>
      <c r="H112" s="123">
        <v>2</v>
      </c>
      <c r="I112" s="144">
        <f>'bordereau prix unitaire'!$C$23</f>
        <v>0</v>
      </c>
      <c r="J112" s="123"/>
      <c r="K112" s="150">
        <f>J112*'bordereau prix unitaire'!$C$12</f>
        <v>0</v>
      </c>
      <c r="L112" s="123"/>
      <c r="M112" s="152">
        <f>L112*'bordereau prix unitaire'!$C$14</f>
        <v>0</v>
      </c>
      <c r="N112" s="123">
        <v>2</v>
      </c>
      <c r="O112" s="146">
        <f>N112*'bordereau prix unitaire'!$C$13</f>
        <v>0</v>
      </c>
      <c r="P112" s="123"/>
      <c r="Q112" s="173">
        <f>P112*'bordereau prix unitaire'!$C$31</f>
        <v>0</v>
      </c>
      <c r="R112" s="123"/>
      <c r="S112" s="146">
        <f>R112*'bordereau prix unitaire'!$C$30</f>
        <v>0</v>
      </c>
      <c r="T112" s="192">
        <f t="shared" si="2"/>
        <v>0</v>
      </c>
      <c r="U112" s="104"/>
    </row>
    <row r="113" spans="1:21" s="73" customFormat="1">
      <c r="A113" s="211">
        <v>512</v>
      </c>
      <c r="B113" s="91" t="s">
        <v>122</v>
      </c>
      <c r="C113" s="92" t="s">
        <v>73</v>
      </c>
      <c r="D113" s="123">
        <v>2</v>
      </c>
      <c r="E113" s="126">
        <f>D113*'bordereau prix unitaire'!$C$16</f>
        <v>0</v>
      </c>
      <c r="F113" s="123">
        <v>0</v>
      </c>
      <c r="G113" s="156">
        <f>F113*'bordereau prix unitaire'!$C$17</f>
        <v>0</v>
      </c>
      <c r="H113" s="123">
        <v>7</v>
      </c>
      <c r="I113" s="144">
        <f>'bordereau prix unitaire'!$C$23</f>
        <v>0</v>
      </c>
      <c r="J113" s="123">
        <v>1</v>
      </c>
      <c r="K113" s="150">
        <f>J113*'bordereau prix unitaire'!$C$12</f>
        <v>0</v>
      </c>
      <c r="L113" s="123">
        <v>0</v>
      </c>
      <c r="M113" s="152">
        <f>L113*'bordereau prix unitaire'!$C$14</f>
        <v>0</v>
      </c>
      <c r="N113" s="123">
        <v>1</v>
      </c>
      <c r="O113" s="146">
        <f>N113*'bordereau prix unitaire'!$C$13</f>
        <v>0</v>
      </c>
      <c r="P113" s="123"/>
      <c r="Q113" s="173">
        <f>P113*'bordereau prix unitaire'!$C$31</f>
        <v>0</v>
      </c>
      <c r="R113" s="123"/>
      <c r="S113" s="146">
        <f>R113*'bordereau prix unitaire'!$C$30</f>
        <v>0</v>
      </c>
      <c r="T113" s="192">
        <f t="shared" si="2"/>
        <v>0</v>
      </c>
      <c r="U113" s="104"/>
    </row>
    <row r="114" spans="1:21" s="73" customFormat="1">
      <c r="A114" s="116">
        <v>513</v>
      </c>
      <c r="B114" s="16" t="s">
        <v>126</v>
      </c>
      <c r="C114" s="62" t="s">
        <v>28</v>
      </c>
      <c r="D114" s="123">
        <v>5</v>
      </c>
      <c r="E114" s="126">
        <f>D114*'bordereau prix unitaire'!$C$16</f>
        <v>0</v>
      </c>
      <c r="F114" s="123">
        <v>0</v>
      </c>
      <c r="G114" s="156">
        <f>F114*'bordereau prix unitaire'!$C$17</f>
        <v>0</v>
      </c>
      <c r="H114" s="123">
        <f>E114-F114</f>
        <v>0</v>
      </c>
      <c r="I114" s="144">
        <f>'bordereau prix unitaire'!$C$23</f>
        <v>0</v>
      </c>
      <c r="J114" s="123">
        <v>1</v>
      </c>
      <c r="K114" s="150">
        <f>J114*'bordereau prix unitaire'!$C$12</f>
        <v>0</v>
      </c>
      <c r="L114" s="123">
        <v>1</v>
      </c>
      <c r="M114" s="152">
        <f>L114*'bordereau prix unitaire'!$C$14</f>
        <v>0</v>
      </c>
      <c r="N114" s="123"/>
      <c r="O114" s="146">
        <f>N114*'bordereau prix unitaire'!$C$13</f>
        <v>0</v>
      </c>
      <c r="P114" s="123"/>
      <c r="Q114" s="173">
        <f>P114*'bordereau prix unitaire'!$C$31</f>
        <v>0</v>
      </c>
      <c r="R114" s="123"/>
      <c r="S114" s="146">
        <f>R114*'bordereau prix unitaire'!$C$30</f>
        <v>0</v>
      </c>
      <c r="T114" s="192">
        <f t="shared" si="2"/>
        <v>0</v>
      </c>
      <c r="U114" s="78"/>
    </row>
    <row r="115" spans="1:21" s="73" customFormat="1">
      <c r="A115" s="116">
        <v>516</v>
      </c>
      <c r="B115" s="16" t="s">
        <v>120</v>
      </c>
      <c r="C115" s="62" t="s">
        <v>121</v>
      </c>
      <c r="D115" s="123">
        <v>4</v>
      </c>
      <c r="E115" s="126">
        <f>D115*'bordereau prix unitaire'!$C$16</f>
        <v>0</v>
      </c>
      <c r="F115" s="123">
        <v>0</v>
      </c>
      <c r="G115" s="156">
        <f>F115*'bordereau prix unitaire'!$C$17</f>
        <v>0</v>
      </c>
      <c r="H115" s="123">
        <v>1</v>
      </c>
      <c r="I115" s="144">
        <f>'bordereau prix unitaire'!$C$23</f>
        <v>0</v>
      </c>
      <c r="J115" s="123">
        <v>1</v>
      </c>
      <c r="K115" s="150">
        <f>J115*'bordereau prix unitaire'!$C$12</f>
        <v>0</v>
      </c>
      <c r="L115" s="123"/>
      <c r="M115" s="152">
        <f>L115*'bordereau prix unitaire'!$C$14</f>
        <v>0</v>
      </c>
      <c r="N115" s="123">
        <v>1</v>
      </c>
      <c r="O115" s="146">
        <f>N115*'bordereau prix unitaire'!$C$13</f>
        <v>0</v>
      </c>
      <c r="P115" s="123"/>
      <c r="Q115" s="173">
        <f>P115*'bordereau prix unitaire'!$C$31</f>
        <v>0</v>
      </c>
      <c r="R115" s="123"/>
      <c r="S115" s="146">
        <f>R115*'bordereau prix unitaire'!$C$30</f>
        <v>0</v>
      </c>
      <c r="T115" s="192">
        <f t="shared" si="2"/>
        <v>0</v>
      </c>
      <c r="U115" s="104"/>
    </row>
    <row r="116" spans="1:21">
      <c r="A116" s="116">
        <v>519</v>
      </c>
      <c r="B116" s="16" t="s">
        <v>276</v>
      </c>
      <c r="C116" s="62" t="s">
        <v>138</v>
      </c>
      <c r="D116" s="123">
        <v>1</v>
      </c>
      <c r="E116" s="126">
        <f>D116*'bordereau prix unitaire'!$C$16</f>
        <v>0</v>
      </c>
      <c r="F116" s="123">
        <v>0</v>
      </c>
      <c r="G116" s="156">
        <f>F116*'bordereau prix unitaire'!$C$17</f>
        <v>0</v>
      </c>
      <c r="H116" s="123">
        <f>E116-F116</f>
        <v>0</v>
      </c>
      <c r="I116" s="144">
        <f>'bordereau prix unitaire'!$C$23</f>
        <v>0</v>
      </c>
      <c r="J116" s="123">
        <v>2</v>
      </c>
      <c r="K116" s="150">
        <f>J116*'bordereau prix unitaire'!$C$12</f>
        <v>0</v>
      </c>
      <c r="L116" s="123"/>
      <c r="M116" s="152">
        <f>L116*'bordereau prix unitaire'!$C$14</f>
        <v>0</v>
      </c>
      <c r="N116" s="123"/>
      <c r="O116" s="146">
        <f>N116*'bordereau prix unitaire'!$C$13</f>
        <v>0</v>
      </c>
      <c r="P116" s="123"/>
      <c r="Q116" s="173">
        <f>P116*'bordereau prix unitaire'!$C$31</f>
        <v>0</v>
      </c>
      <c r="R116" s="123"/>
      <c r="S116" s="146">
        <f>R116*'bordereau prix unitaire'!$C$30</f>
        <v>0</v>
      </c>
      <c r="T116" s="192">
        <f t="shared" si="2"/>
        <v>0</v>
      </c>
      <c r="U116" s="78"/>
    </row>
    <row r="117" spans="1:21" s="73" customFormat="1">
      <c r="A117" s="116">
        <v>520</v>
      </c>
      <c r="B117" s="16" t="s">
        <v>119</v>
      </c>
      <c r="C117" s="62" t="s">
        <v>113</v>
      </c>
      <c r="D117" s="123">
        <v>4</v>
      </c>
      <c r="E117" s="126">
        <f>D117*'bordereau prix unitaire'!$C$16</f>
        <v>0</v>
      </c>
      <c r="F117" s="123">
        <v>0</v>
      </c>
      <c r="G117" s="156">
        <f>F117*'bordereau prix unitaire'!$C$17</f>
        <v>0</v>
      </c>
      <c r="H117" s="123">
        <v>10</v>
      </c>
      <c r="I117" s="144">
        <f>'bordereau prix unitaire'!$C$23</f>
        <v>0</v>
      </c>
      <c r="J117" s="123">
        <v>1</v>
      </c>
      <c r="K117" s="150">
        <f>J117*'bordereau prix unitaire'!$C$12</f>
        <v>0</v>
      </c>
      <c r="L117" s="123"/>
      <c r="M117" s="152">
        <f>L117*'bordereau prix unitaire'!$C$14</f>
        <v>0</v>
      </c>
      <c r="N117" s="123">
        <v>1</v>
      </c>
      <c r="O117" s="146">
        <f>N117*'bordereau prix unitaire'!$C$13</f>
        <v>0</v>
      </c>
      <c r="P117" s="123"/>
      <c r="Q117" s="173">
        <f>P117*'bordereau prix unitaire'!$C$31</f>
        <v>0</v>
      </c>
      <c r="R117" s="123"/>
      <c r="S117" s="146">
        <f>R117*'bordereau prix unitaire'!$C$30</f>
        <v>0</v>
      </c>
      <c r="T117" s="192">
        <f t="shared" si="2"/>
        <v>0</v>
      </c>
      <c r="U117" s="105"/>
    </row>
    <row r="118" spans="1:21" s="73" customFormat="1">
      <c r="A118" s="212">
        <v>522</v>
      </c>
      <c r="B118" s="93" t="s">
        <v>139</v>
      </c>
      <c r="C118" s="94" t="s">
        <v>140</v>
      </c>
      <c r="D118" s="123">
        <v>3</v>
      </c>
      <c r="E118" s="126">
        <f>D118*'bordereau prix unitaire'!$C$16</f>
        <v>0</v>
      </c>
      <c r="F118" s="123">
        <v>0</v>
      </c>
      <c r="G118" s="156">
        <f>F118*'bordereau prix unitaire'!$C$17</f>
        <v>0</v>
      </c>
      <c r="H118" s="123">
        <f>E118-F118</f>
        <v>0</v>
      </c>
      <c r="I118" s="144">
        <f>'bordereau prix unitaire'!$C$23</f>
        <v>0</v>
      </c>
      <c r="J118" s="123">
        <v>1</v>
      </c>
      <c r="K118" s="150">
        <f>J118*'bordereau prix unitaire'!$C$12</f>
        <v>0</v>
      </c>
      <c r="L118" s="123"/>
      <c r="M118" s="152">
        <f>L118*'bordereau prix unitaire'!$C$14</f>
        <v>0</v>
      </c>
      <c r="N118" s="123">
        <v>1</v>
      </c>
      <c r="O118" s="146">
        <f>N118*'bordereau prix unitaire'!$C$13</f>
        <v>0</v>
      </c>
      <c r="P118" s="123"/>
      <c r="Q118" s="173">
        <f>P118*'bordereau prix unitaire'!$C$31</f>
        <v>0</v>
      </c>
      <c r="R118" s="123"/>
      <c r="S118" s="146">
        <f>R118*'bordereau prix unitaire'!$C$30</f>
        <v>0</v>
      </c>
      <c r="T118" s="192">
        <f t="shared" si="2"/>
        <v>0</v>
      </c>
      <c r="U118" s="105"/>
    </row>
    <row r="119" spans="1:21">
      <c r="A119" s="208">
        <v>523</v>
      </c>
      <c r="B119" s="66" t="s">
        <v>161</v>
      </c>
      <c r="C119" s="67" t="s">
        <v>160</v>
      </c>
      <c r="D119" s="123">
        <v>12</v>
      </c>
      <c r="E119" s="126">
        <f>D119*'bordereau prix unitaire'!$C$16</f>
        <v>0</v>
      </c>
      <c r="F119" s="123">
        <v>0</v>
      </c>
      <c r="G119" s="156">
        <f>F119*'bordereau prix unitaire'!$C$17</f>
        <v>0</v>
      </c>
      <c r="H119" s="123">
        <v>4</v>
      </c>
      <c r="I119" s="144">
        <f>'bordereau prix unitaire'!$C$23</f>
        <v>0</v>
      </c>
      <c r="J119" s="123">
        <v>4</v>
      </c>
      <c r="K119" s="150">
        <f>J119*'bordereau prix unitaire'!$C$12</f>
        <v>0</v>
      </c>
      <c r="L119" s="123">
        <v>0</v>
      </c>
      <c r="M119" s="152">
        <f>L119*'bordereau prix unitaire'!$C$14</f>
        <v>0</v>
      </c>
      <c r="N119" s="123">
        <v>4</v>
      </c>
      <c r="O119" s="146">
        <f>N119*'bordereau prix unitaire'!$C$13</f>
        <v>0</v>
      </c>
      <c r="P119" s="123"/>
      <c r="Q119" s="173">
        <f>P119*'bordereau prix unitaire'!$C$31</f>
        <v>0</v>
      </c>
      <c r="R119" s="123"/>
      <c r="S119" s="146">
        <f>R119*'bordereau prix unitaire'!$C$30</f>
        <v>0</v>
      </c>
      <c r="T119" s="192">
        <f t="shared" si="2"/>
        <v>0</v>
      </c>
      <c r="U119" s="105"/>
    </row>
    <row r="120" spans="1:21">
      <c r="A120" s="208">
        <v>524</v>
      </c>
      <c r="B120" s="66" t="s">
        <v>239</v>
      </c>
      <c r="C120" s="67" t="s">
        <v>240</v>
      </c>
      <c r="D120" s="123">
        <v>6</v>
      </c>
      <c r="E120" s="126">
        <f>D120*'bordereau prix unitaire'!$C$16</f>
        <v>0</v>
      </c>
      <c r="F120" s="123">
        <v>0</v>
      </c>
      <c r="G120" s="156">
        <f>F120*'bordereau prix unitaire'!$C$17</f>
        <v>0</v>
      </c>
      <c r="H120" s="123">
        <v>9</v>
      </c>
      <c r="I120" s="144">
        <f>'bordereau prix unitaire'!$C$23</f>
        <v>0</v>
      </c>
      <c r="J120" s="123">
        <v>2</v>
      </c>
      <c r="K120" s="150">
        <f>J120*'bordereau prix unitaire'!$C$12</f>
        <v>0</v>
      </c>
      <c r="L120" s="123">
        <v>1</v>
      </c>
      <c r="M120" s="152">
        <f>L120*'bordereau prix unitaire'!$C$14</f>
        <v>0</v>
      </c>
      <c r="N120" s="123">
        <v>1</v>
      </c>
      <c r="O120" s="146">
        <f>N120*'bordereau prix unitaire'!$C$13</f>
        <v>0</v>
      </c>
      <c r="P120" s="123"/>
      <c r="Q120" s="173">
        <f>P120*'bordereau prix unitaire'!$C$31</f>
        <v>0</v>
      </c>
      <c r="R120" s="123"/>
      <c r="S120" s="146">
        <f>R120*'bordereau prix unitaire'!$C$30</f>
        <v>0</v>
      </c>
      <c r="T120" s="192">
        <f t="shared" si="2"/>
        <v>0</v>
      </c>
      <c r="U120" s="105"/>
    </row>
    <row r="121" spans="1:21" s="73" customFormat="1">
      <c r="A121" s="208">
        <v>526</v>
      </c>
      <c r="B121" s="66" t="s">
        <v>238</v>
      </c>
      <c r="C121" s="67" t="s">
        <v>124</v>
      </c>
      <c r="D121" s="123">
        <v>6</v>
      </c>
      <c r="E121" s="126">
        <f>D121*'bordereau prix unitaire'!$C$16</f>
        <v>0</v>
      </c>
      <c r="F121" s="123">
        <v>0</v>
      </c>
      <c r="G121" s="156">
        <f>F121*'bordereau prix unitaire'!$C$17</f>
        <v>0</v>
      </c>
      <c r="H121" s="123">
        <v>9</v>
      </c>
      <c r="I121" s="144">
        <f>'bordereau prix unitaire'!$C$23</f>
        <v>0</v>
      </c>
      <c r="J121" s="123">
        <v>1</v>
      </c>
      <c r="K121" s="150">
        <f>J121*'bordereau prix unitaire'!$C$12</f>
        <v>0</v>
      </c>
      <c r="L121" s="123">
        <v>0</v>
      </c>
      <c r="M121" s="152">
        <f>L121*'bordereau prix unitaire'!$C$14</f>
        <v>0</v>
      </c>
      <c r="N121" s="123">
        <v>1</v>
      </c>
      <c r="O121" s="146">
        <f>N121*'bordereau prix unitaire'!$C$13</f>
        <v>0</v>
      </c>
      <c r="P121" s="123"/>
      <c r="Q121" s="173">
        <f>P121*'bordereau prix unitaire'!$C$31</f>
        <v>0</v>
      </c>
      <c r="R121" s="123"/>
      <c r="S121" s="146">
        <f>R121*'bordereau prix unitaire'!$C$30</f>
        <v>0</v>
      </c>
      <c r="T121" s="192">
        <f t="shared" si="2"/>
        <v>0</v>
      </c>
      <c r="U121" s="104"/>
    </row>
    <row r="122" spans="1:21" s="73" customFormat="1">
      <c r="A122" s="208">
        <v>528</v>
      </c>
      <c r="B122" s="66" t="s">
        <v>272</v>
      </c>
      <c r="C122" s="67" t="s">
        <v>237</v>
      </c>
      <c r="D122" s="123">
        <v>5</v>
      </c>
      <c r="E122" s="126">
        <f>D122*'bordereau prix unitaire'!$C$16</f>
        <v>0</v>
      </c>
      <c r="F122" s="123">
        <v>0</v>
      </c>
      <c r="G122" s="156">
        <f>F122*'bordereau prix unitaire'!$C$17</f>
        <v>0</v>
      </c>
      <c r="H122" s="123">
        <f>E122-F122</f>
        <v>0</v>
      </c>
      <c r="I122" s="144">
        <f>'bordereau prix unitaire'!$C$23</f>
        <v>0</v>
      </c>
      <c r="J122" s="123">
        <v>6</v>
      </c>
      <c r="K122" s="150">
        <f>J122*'bordereau prix unitaire'!$C$12</f>
        <v>0</v>
      </c>
      <c r="L122" s="123">
        <v>0</v>
      </c>
      <c r="M122" s="152">
        <f>L122*'bordereau prix unitaire'!$C$14</f>
        <v>0</v>
      </c>
      <c r="N122" s="123"/>
      <c r="O122" s="146">
        <f>N122*'bordereau prix unitaire'!$C$13</f>
        <v>0</v>
      </c>
      <c r="P122" s="123"/>
      <c r="Q122" s="173">
        <f>P122*'bordereau prix unitaire'!$C$31</f>
        <v>0</v>
      </c>
      <c r="R122" s="123"/>
      <c r="S122" s="146">
        <f>R122*'bordereau prix unitaire'!$C$30</f>
        <v>0</v>
      </c>
      <c r="T122" s="192">
        <f t="shared" si="2"/>
        <v>0</v>
      </c>
      <c r="U122" s="105"/>
    </row>
    <row r="123" spans="1:21">
      <c r="A123" s="208">
        <v>537</v>
      </c>
      <c r="B123" s="66" t="s">
        <v>149</v>
      </c>
      <c r="C123" s="67" t="s">
        <v>150</v>
      </c>
      <c r="D123" s="123">
        <v>8</v>
      </c>
      <c r="E123" s="126">
        <f>D123*'bordereau prix unitaire'!$C$16</f>
        <v>0</v>
      </c>
      <c r="F123" s="123">
        <v>0</v>
      </c>
      <c r="G123" s="156">
        <f>F123*'bordereau prix unitaire'!$C$17</f>
        <v>0</v>
      </c>
      <c r="H123" s="123">
        <v>32</v>
      </c>
      <c r="I123" s="144">
        <f>'bordereau prix unitaire'!$C$23</f>
        <v>0</v>
      </c>
      <c r="J123" s="123">
        <v>4</v>
      </c>
      <c r="K123" s="150">
        <f>J123*'bordereau prix unitaire'!$C$12</f>
        <v>0</v>
      </c>
      <c r="L123" s="123">
        <v>0</v>
      </c>
      <c r="M123" s="152">
        <f>L123*'bordereau prix unitaire'!$C$14</f>
        <v>0</v>
      </c>
      <c r="N123" s="123">
        <v>4</v>
      </c>
      <c r="O123" s="146">
        <f>N123*'bordereau prix unitaire'!$C$13</f>
        <v>0</v>
      </c>
      <c r="P123" s="123"/>
      <c r="Q123" s="173">
        <f>P123*'bordereau prix unitaire'!$C$31</f>
        <v>0</v>
      </c>
      <c r="R123" s="123"/>
      <c r="S123" s="146">
        <f>R123*'bordereau prix unitaire'!$C$30</f>
        <v>0</v>
      </c>
      <c r="T123" s="192">
        <f t="shared" si="2"/>
        <v>0</v>
      </c>
      <c r="U123" s="105"/>
    </row>
    <row r="124" spans="1:21">
      <c r="A124" s="213">
        <v>535</v>
      </c>
      <c r="B124" s="69" t="s">
        <v>342</v>
      </c>
      <c r="C124" s="70" t="s">
        <v>13</v>
      </c>
      <c r="D124" s="123">
        <v>8</v>
      </c>
      <c r="E124" s="126">
        <f>D124*'bordereau prix unitaire'!$C$16</f>
        <v>0</v>
      </c>
      <c r="F124" s="123">
        <v>0</v>
      </c>
      <c r="G124" s="156">
        <f>F124*'bordereau prix unitaire'!$C$17</f>
        <v>0</v>
      </c>
      <c r="H124" s="123"/>
      <c r="I124" s="144">
        <f>'bordereau prix unitaire'!$C$23</f>
        <v>0</v>
      </c>
      <c r="J124" s="123"/>
      <c r="K124" s="150">
        <f>J124*'bordereau prix unitaire'!$C$12</f>
        <v>0</v>
      </c>
      <c r="L124" s="123"/>
      <c r="M124" s="152">
        <f>L124*'bordereau prix unitaire'!$C$14</f>
        <v>0</v>
      </c>
      <c r="N124" s="123">
        <v>0</v>
      </c>
      <c r="O124" s="146">
        <f>N124*'bordereau prix unitaire'!$C$13</f>
        <v>0</v>
      </c>
      <c r="P124" s="123"/>
      <c r="Q124" s="173">
        <f>P124*'bordereau prix unitaire'!$C$31</f>
        <v>0</v>
      </c>
      <c r="R124" s="123"/>
      <c r="S124" s="146">
        <f>R124*'bordereau prix unitaire'!$C$30</f>
        <v>0</v>
      </c>
      <c r="T124" s="192">
        <f t="shared" si="2"/>
        <v>0</v>
      </c>
      <c r="U124" s="108"/>
    </row>
    <row r="125" spans="1:21" s="73" customFormat="1">
      <c r="A125" s="213">
        <v>539</v>
      </c>
      <c r="B125" s="69" t="s">
        <v>234</v>
      </c>
      <c r="C125" s="70" t="s">
        <v>85</v>
      </c>
      <c r="D125" s="123">
        <v>12</v>
      </c>
      <c r="E125" s="126">
        <f>D125*'bordereau prix unitaire'!$C$16</f>
        <v>0</v>
      </c>
      <c r="F125" s="123">
        <v>0</v>
      </c>
      <c r="G125" s="156">
        <f>F125*'bordereau prix unitaire'!$C$17</f>
        <v>0</v>
      </c>
      <c r="H125" s="123"/>
      <c r="I125" s="144">
        <f>'bordereau prix unitaire'!$C$23</f>
        <v>0</v>
      </c>
      <c r="J125" s="123">
        <v>4</v>
      </c>
      <c r="K125" s="150">
        <f>J125*'bordereau prix unitaire'!$C$12</f>
        <v>0</v>
      </c>
      <c r="L125" s="123">
        <v>0</v>
      </c>
      <c r="M125" s="152">
        <f>L125*'bordereau prix unitaire'!$C$14</f>
        <v>0</v>
      </c>
      <c r="N125" s="123">
        <v>4</v>
      </c>
      <c r="O125" s="146">
        <f>N125*'bordereau prix unitaire'!$C$13</f>
        <v>0</v>
      </c>
      <c r="P125" s="123"/>
      <c r="Q125" s="173">
        <f>P125*'bordereau prix unitaire'!$C$31</f>
        <v>0</v>
      </c>
      <c r="R125" s="123">
        <v>3</v>
      </c>
      <c r="S125" s="146">
        <f>R125*'bordereau prix unitaire'!$C$30</f>
        <v>0</v>
      </c>
      <c r="T125" s="192">
        <f t="shared" si="2"/>
        <v>0</v>
      </c>
      <c r="U125" s="108"/>
    </row>
    <row r="126" spans="1:21" s="73" customFormat="1">
      <c r="A126" s="208">
        <v>540</v>
      </c>
      <c r="B126" s="66" t="s">
        <v>343</v>
      </c>
      <c r="C126" s="70" t="s">
        <v>85</v>
      </c>
      <c r="D126" s="123">
        <v>12</v>
      </c>
      <c r="E126" s="126">
        <f>D126*'bordereau prix unitaire'!$C$16</f>
        <v>0</v>
      </c>
      <c r="F126" s="123">
        <v>1</v>
      </c>
      <c r="G126" s="156">
        <f>F126*'bordereau prix unitaire'!$C$17</f>
        <v>0</v>
      </c>
      <c r="H126" s="123">
        <v>50</v>
      </c>
      <c r="I126" s="144">
        <f>'bordereau prix unitaire'!$C$23</f>
        <v>0</v>
      </c>
      <c r="J126" s="123">
        <v>2</v>
      </c>
      <c r="K126" s="150">
        <f>J126*'bordereau prix unitaire'!$C$12</f>
        <v>0</v>
      </c>
      <c r="L126" s="123">
        <v>2</v>
      </c>
      <c r="M126" s="152">
        <f>L126*'bordereau prix unitaire'!$C$14</f>
        <v>0</v>
      </c>
      <c r="N126" s="123">
        <v>2</v>
      </c>
      <c r="O126" s="146">
        <f>N126*'bordereau prix unitaire'!$C$13</f>
        <v>0</v>
      </c>
      <c r="P126" s="123"/>
      <c r="Q126" s="173">
        <f>P126*'bordereau prix unitaire'!$C$31</f>
        <v>0</v>
      </c>
      <c r="R126" s="123"/>
      <c r="S126" s="146">
        <f>R126*'bordereau prix unitaire'!$C$30</f>
        <v>0</v>
      </c>
      <c r="T126" s="192">
        <f t="shared" si="2"/>
        <v>0</v>
      </c>
      <c r="U126" s="105"/>
    </row>
    <row r="127" spans="1:21" s="73" customFormat="1">
      <c r="A127" s="213">
        <v>543</v>
      </c>
      <c r="B127" s="69" t="s">
        <v>344</v>
      </c>
      <c r="C127" s="70" t="s">
        <v>314</v>
      </c>
      <c r="D127" s="123">
        <v>20</v>
      </c>
      <c r="E127" s="126">
        <f>D127*'bordereau prix unitaire'!$C$16</f>
        <v>0</v>
      </c>
      <c r="F127" s="123">
        <v>0</v>
      </c>
      <c r="G127" s="156">
        <f>F127*'bordereau prix unitaire'!$C$17</f>
        <v>0</v>
      </c>
      <c r="H127" s="123">
        <v>26</v>
      </c>
      <c r="I127" s="144">
        <f>'bordereau prix unitaire'!$C$23</f>
        <v>0</v>
      </c>
      <c r="J127" s="123">
        <v>3</v>
      </c>
      <c r="K127" s="150">
        <f>J127*'bordereau prix unitaire'!$C$12</f>
        <v>0</v>
      </c>
      <c r="L127" s="123">
        <v>2</v>
      </c>
      <c r="M127" s="152">
        <f>L127*'bordereau prix unitaire'!$C$14</f>
        <v>0</v>
      </c>
      <c r="N127" s="123">
        <v>3</v>
      </c>
      <c r="O127" s="146">
        <f>N127*'bordereau prix unitaire'!$C$13</f>
        <v>0</v>
      </c>
      <c r="P127" s="123"/>
      <c r="Q127" s="173">
        <f>P127*'bordereau prix unitaire'!$C$31</f>
        <v>0</v>
      </c>
      <c r="R127" s="123"/>
      <c r="S127" s="146">
        <f>R127*'bordereau prix unitaire'!$C$30</f>
        <v>0</v>
      </c>
      <c r="T127" s="192">
        <f t="shared" si="2"/>
        <v>0</v>
      </c>
      <c r="U127" s="108"/>
    </row>
    <row r="128" spans="1:21" s="55" customFormat="1">
      <c r="A128" s="213">
        <v>544</v>
      </c>
      <c r="B128" s="69" t="s">
        <v>145</v>
      </c>
      <c r="C128" s="70" t="s">
        <v>282</v>
      </c>
      <c r="D128" s="123">
        <v>4</v>
      </c>
      <c r="E128" s="126">
        <f>D128*'bordereau prix unitaire'!$C$16</f>
        <v>0</v>
      </c>
      <c r="F128" s="123">
        <v>0</v>
      </c>
      <c r="G128" s="156">
        <f>F128*'bordereau prix unitaire'!$C$17</f>
        <v>0</v>
      </c>
      <c r="H128" s="123">
        <v>4</v>
      </c>
      <c r="I128" s="144">
        <f>'bordereau prix unitaire'!$C$23</f>
        <v>0</v>
      </c>
      <c r="J128" s="123">
        <v>1</v>
      </c>
      <c r="K128" s="150">
        <f>J128*'bordereau prix unitaire'!$C$12</f>
        <v>0</v>
      </c>
      <c r="L128" s="123">
        <v>0</v>
      </c>
      <c r="M128" s="152">
        <f>L128*'bordereau prix unitaire'!$C$14</f>
        <v>0</v>
      </c>
      <c r="N128" s="123">
        <v>1</v>
      </c>
      <c r="O128" s="146">
        <f>N128*'bordereau prix unitaire'!$C$13</f>
        <v>0</v>
      </c>
      <c r="P128" s="123"/>
      <c r="Q128" s="173">
        <f>P128*'bordereau prix unitaire'!$C$31</f>
        <v>0</v>
      </c>
      <c r="R128" s="123"/>
      <c r="S128" s="146">
        <f>R128*'bordereau prix unitaire'!$C$30</f>
        <v>0</v>
      </c>
      <c r="T128" s="192">
        <f t="shared" si="2"/>
        <v>0</v>
      </c>
      <c r="U128" s="108"/>
    </row>
    <row r="129" spans="1:21" s="73" customFormat="1">
      <c r="A129" s="208">
        <v>546</v>
      </c>
      <c r="B129" s="66" t="s">
        <v>235</v>
      </c>
      <c r="C129" s="67" t="s">
        <v>236</v>
      </c>
      <c r="D129" s="123">
        <v>8</v>
      </c>
      <c r="E129" s="126">
        <f>D129*'bordereau prix unitaire'!$C$16</f>
        <v>0</v>
      </c>
      <c r="F129" s="123">
        <v>1</v>
      </c>
      <c r="G129" s="156">
        <f>F129*'bordereau prix unitaire'!$C$17</f>
        <v>0</v>
      </c>
      <c r="H129" s="123">
        <v>2</v>
      </c>
      <c r="I129" s="144">
        <f>'bordereau prix unitaire'!$C$23</f>
        <v>0</v>
      </c>
      <c r="J129" s="123">
        <v>2</v>
      </c>
      <c r="K129" s="150">
        <f>J129*'bordereau prix unitaire'!$C$12</f>
        <v>0</v>
      </c>
      <c r="L129" s="123">
        <v>0</v>
      </c>
      <c r="M129" s="152">
        <f>L129*'bordereau prix unitaire'!$C$14</f>
        <v>0</v>
      </c>
      <c r="N129" s="123"/>
      <c r="O129" s="146">
        <f>N129*'bordereau prix unitaire'!$C$13</f>
        <v>0</v>
      </c>
      <c r="P129" s="123"/>
      <c r="Q129" s="173">
        <f>P129*'bordereau prix unitaire'!$C$31</f>
        <v>0</v>
      </c>
      <c r="R129" s="123"/>
      <c r="S129" s="146">
        <f>R129*'bordereau prix unitaire'!$C$30</f>
        <v>0</v>
      </c>
      <c r="T129" s="192">
        <f t="shared" si="2"/>
        <v>0</v>
      </c>
      <c r="U129" s="104"/>
    </row>
    <row r="130" spans="1:21" s="73" customFormat="1">
      <c r="A130" s="208">
        <v>551</v>
      </c>
      <c r="B130" s="66" t="s">
        <v>340</v>
      </c>
      <c r="C130" s="67" t="s">
        <v>341</v>
      </c>
      <c r="D130" s="123">
        <v>12</v>
      </c>
      <c r="E130" s="126">
        <f>D130*'bordereau prix unitaire'!$C$16</f>
        <v>0</v>
      </c>
      <c r="F130" s="123">
        <v>0</v>
      </c>
      <c r="G130" s="156">
        <f>F130*'bordereau prix unitaire'!$C$17</f>
        <v>0</v>
      </c>
      <c r="H130" s="123"/>
      <c r="I130" s="144">
        <f>'bordereau prix unitaire'!$C$23</f>
        <v>0</v>
      </c>
      <c r="J130" s="123">
        <v>4</v>
      </c>
      <c r="K130" s="150">
        <f>J130*'bordereau prix unitaire'!$C$12</f>
        <v>0</v>
      </c>
      <c r="L130" s="123"/>
      <c r="M130" s="152">
        <f>L130*'bordereau prix unitaire'!$C$14</f>
        <v>0</v>
      </c>
      <c r="N130" s="123">
        <v>2</v>
      </c>
      <c r="O130" s="146">
        <f>N130*'bordereau prix unitaire'!$C$13</f>
        <v>0</v>
      </c>
      <c r="P130" s="123"/>
      <c r="Q130" s="173">
        <f>P130*'bordereau prix unitaire'!$C$31</f>
        <v>0</v>
      </c>
      <c r="R130" s="123"/>
      <c r="S130" s="146">
        <f>R130*'bordereau prix unitaire'!$C$30</f>
        <v>0</v>
      </c>
      <c r="T130" s="192">
        <f t="shared" si="2"/>
        <v>0</v>
      </c>
      <c r="U130" s="104"/>
    </row>
    <row r="131" spans="1:21" s="73" customFormat="1">
      <c r="A131" s="208">
        <v>562</v>
      </c>
      <c r="B131" s="2" t="s">
        <v>309</v>
      </c>
      <c r="C131" s="67" t="s">
        <v>282</v>
      </c>
      <c r="D131" s="123">
        <v>4</v>
      </c>
      <c r="E131" s="126">
        <f>D131*'bordereau prix unitaire'!$C$16</f>
        <v>0</v>
      </c>
      <c r="F131" s="123">
        <v>0</v>
      </c>
      <c r="G131" s="156">
        <f>F131*'bordereau prix unitaire'!$C$17</f>
        <v>0</v>
      </c>
      <c r="H131" s="123">
        <v>4</v>
      </c>
      <c r="I131" s="144">
        <f>'bordereau prix unitaire'!$C$23</f>
        <v>0</v>
      </c>
      <c r="J131" s="123">
        <v>2</v>
      </c>
      <c r="K131" s="150">
        <f>J131*'bordereau prix unitaire'!$C$12</f>
        <v>0</v>
      </c>
      <c r="L131" s="123">
        <v>0</v>
      </c>
      <c r="M131" s="152">
        <f>L131*'bordereau prix unitaire'!$C$14</f>
        <v>0</v>
      </c>
      <c r="N131" s="123">
        <v>2</v>
      </c>
      <c r="O131" s="146">
        <f>N131*'bordereau prix unitaire'!$C$13</f>
        <v>0</v>
      </c>
      <c r="P131" s="123"/>
      <c r="Q131" s="173">
        <f>P131*'bordereau prix unitaire'!$C$31</f>
        <v>0</v>
      </c>
      <c r="R131" s="123"/>
      <c r="S131" s="146">
        <f>R131*'bordereau prix unitaire'!$C$30</f>
        <v>0</v>
      </c>
      <c r="T131" s="192">
        <f t="shared" si="2"/>
        <v>0</v>
      </c>
      <c r="U131" s="78"/>
    </row>
    <row r="132" spans="1:21">
      <c r="A132" s="208">
        <v>563</v>
      </c>
      <c r="B132" s="66" t="s">
        <v>280</v>
      </c>
      <c r="C132" s="67" t="s">
        <v>281</v>
      </c>
      <c r="D132" s="123">
        <v>2</v>
      </c>
      <c r="E132" s="126">
        <f>D132*'bordereau prix unitaire'!$C$16</f>
        <v>0</v>
      </c>
      <c r="F132" s="123">
        <v>0</v>
      </c>
      <c r="G132" s="156">
        <f>F132*'bordereau prix unitaire'!$C$17</f>
        <v>0</v>
      </c>
      <c r="H132" s="123">
        <v>8</v>
      </c>
      <c r="I132" s="144">
        <f>'bordereau prix unitaire'!$C$23</f>
        <v>0</v>
      </c>
      <c r="J132" s="123">
        <v>1</v>
      </c>
      <c r="K132" s="150">
        <f>J132*'bordereau prix unitaire'!$C$12</f>
        <v>0</v>
      </c>
      <c r="L132" s="123">
        <v>0</v>
      </c>
      <c r="M132" s="152">
        <f>L132*'bordereau prix unitaire'!$C$14</f>
        <v>0</v>
      </c>
      <c r="N132" s="123">
        <v>1</v>
      </c>
      <c r="O132" s="146">
        <f>N132*'bordereau prix unitaire'!$C$13</f>
        <v>0</v>
      </c>
      <c r="P132" s="123"/>
      <c r="Q132" s="173">
        <f>P132*'bordereau prix unitaire'!$C$31</f>
        <v>0</v>
      </c>
      <c r="R132" s="123"/>
      <c r="S132" s="146">
        <f>R132*'bordereau prix unitaire'!$C$30</f>
        <v>0</v>
      </c>
      <c r="T132" s="192">
        <f t="shared" si="2"/>
        <v>0</v>
      </c>
      <c r="U132" s="104"/>
    </row>
    <row r="133" spans="1:21" s="76" customFormat="1">
      <c r="A133" s="208">
        <v>568</v>
      </c>
      <c r="B133" s="66" t="s">
        <v>243</v>
      </c>
      <c r="C133" s="67" t="s">
        <v>244</v>
      </c>
      <c r="D133" s="123">
        <v>8</v>
      </c>
      <c r="E133" s="126">
        <f>D133*'bordereau prix unitaire'!$C$16</f>
        <v>0</v>
      </c>
      <c r="F133" s="123">
        <v>0</v>
      </c>
      <c r="G133" s="156">
        <f>F133*'bordereau prix unitaire'!$C$17</f>
        <v>0</v>
      </c>
      <c r="H133" s="123">
        <v>6</v>
      </c>
      <c r="I133" s="144">
        <f>'bordereau prix unitaire'!$C$23</f>
        <v>0</v>
      </c>
      <c r="J133" s="123">
        <v>2</v>
      </c>
      <c r="K133" s="150">
        <f>J133*'bordereau prix unitaire'!$C$12</f>
        <v>0</v>
      </c>
      <c r="L133" s="123">
        <v>0</v>
      </c>
      <c r="M133" s="152">
        <f>L133*'bordereau prix unitaire'!$C$14</f>
        <v>0</v>
      </c>
      <c r="N133" s="123">
        <v>2</v>
      </c>
      <c r="O133" s="146">
        <f>N133*'bordereau prix unitaire'!$C$13</f>
        <v>0</v>
      </c>
      <c r="P133" s="123"/>
      <c r="Q133" s="173">
        <f>P133*'bordereau prix unitaire'!$C$31</f>
        <v>0</v>
      </c>
      <c r="R133" s="123"/>
      <c r="S133" s="146">
        <f>R133*'bordereau prix unitaire'!$C$30</f>
        <v>0</v>
      </c>
      <c r="T133" s="192">
        <f t="shared" si="2"/>
        <v>0</v>
      </c>
      <c r="U133" s="105"/>
    </row>
    <row r="134" spans="1:21" s="76" customFormat="1">
      <c r="A134" s="213">
        <v>575</v>
      </c>
      <c r="B134" s="69" t="s">
        <v>315</v>
      </c>
      <c r="C134" s="70" t="s">
        <v>316</v>
      </c>
      <c r="D134" s="123">
        <v>4</v>
      </c>
      <c r="E134" s="126">
        <f>D134*'bordereau prix unitaire'!$C$16</f>
        <v>0</v>
      </c>
      <c r="F134" s="123">
        <v>0</v>
      </c>
      <c r="G134" s="156">
        <f>F134*'bordereau prix unitaire'!$C$17</f>
        <v>0</v>
      </c>
      <c r="H134" s="123">
        <v>11</v>
      </c>
      <c r="I134" s="144">
        <f>'bordereau prix unitaire'!$C$23</f>
        <v>0</v>
      </c>
      <c r="J134" s="123">
        <v>1</v>
      </c>
      <c r="K134" s="150">
        <f>J134*'bordereau prix unitaire'!$C$12</f>
        <v>0</v>
      </c>
      <c r="L134" s="123">
        <v>0</v>
      </c>
      <c r="M134" s="152">
        <f>L134*'bordereau prix unitaire'!$C$14</f>
        <v>0</v>
      </c>
      <c r="N134" s="123">
        <v>1</v>
      </c>
      <c r="O134" s="146">
        <f>N134*'bordereau prix unitaire'!$C$13</f>
        <v>0</v>
      </c>
      <c r="P134" s="123"/>
      <c r="Q134" s="173">
        <f>P134*'bordereau prix unitaire'!$C$31</f>
        <v>0</v>
      </c>
      <c r="R134" s="123"/>
      <c r="S134" s="146">
        <f>R134*'bordereau prix unitaire'!$C$30</f>
        <v>0</v>
      </c>
      <c r="T134" s="192">
        <f t="shared" si="2"/>
        <v>0</v>
      </c>
      <c r="U134" s="108"/>
    </row>
    <row r="135" spans="1:21" s="3" customFormat="1">
      <c r="A135" s="213">
        <v>576</v>
      </c>
      <c r="B135" s="69" t="s">
        <v>303</v>
      </c>
      <c r="C135" s="70" t="s">
        <v>295</v>
      </c>
      <c r="D135" s="123">
        <v>2</v>
      </c>
      <c r="E135" s="126">
        <f>D135*'bordereau prix unitaire'!$C$16</f>
        <v>0</v>
      </c>
      <c r="F135" s="123">
        <v>0</v>
      </c>
      <c r="G135" s="156">
        <f>F135*'bordereau prix unitaire'!$C$17</f>
        <v>0</v>
      </c>
      <c r="H135" s="123">
        <v>7</v>
      </c>
      <c r="I135" s="144">
        <f>'bordereau prix unitaire'!$C$23</f>
        <v>0</v>
      </c>
      <c r="J135" s="123">
        <v>1</v>
      </c>
      <c r="K135" s="150">
        <f>J135*'bordereau prix unitaire'!$C$12</f>
        <v>0</v>
      </c>
      <c r="L135" s="123">
        <v>0</v>
      </c>
      <c r="M135" s="152">
        <f>L135*'bordereau prix unitaire'!$C$14</f>
        <v>0</v>
      </c>
      <c r="N135" s="123">
        <v>0</v>
      </c>
      <c r="O135" s="146">
        <f>N135*'bordereau prix unitaire'!$C$13</f>
        <v>0</v>
      </c>
      <c r="P135" s="123"/>
      <c r="Q135" s="173">
        <f>P135*'bordereau prix unitaire'!$C$31</f>
        <v>0</v>
      </c>
      <c r="R135" s="123"/>
      <c r="S135" s="146">
        <f>R135*'bordereau prix unitaire'!$C$30</f>
        <v>0</v>
      </c>
      <c r="T135" s="192">
        <f t="shared" ref="T135:T142" si="3">E135+G135+I135+K135+M135+O135+Q135+S135</f>
        <v>0</v>
      </c>
      <c r="U135" s="108"/>
    </row>
    <row r="136" spans="1:21" s="76" customFormat="1">
      <c r="A136" s="213">
        <v>579</v>
      </c>
      <c r="B136" s="69" t="s">
        <v>245</v>
      </c>
      <c r="C136" s="70" t="s">
        <v>246</v>
      </c>
      <c r="D136" s="123">
        <v>1</v>
      </c>
      <c r="E136" s="126">
        <f>D136*'bordereau prix unitaire'!$C$16</f>
        <v>0</v>
      </c>
      <c r="F136" s="123">
        <v>0</v>
      </c>
      <c r="G136" s="156">
        <f>F136*'bordereau prix unitaire'!$C$17</f>
        <v>0</v>
      </c>
      <c r="H136" s="123">
        <v>2</v>
      </c>
      <c r="I136" s="144">
        <f>'bordereau prix unitaire'!$C$23</f>
        <v>0</v>
      </c>
      <c r="J136" s="123">
        <v>2</v>
      </c>
      <c r="K136" s="150">
        <f>J136*'bordereau prix unitaire'!$C$12</f>
        <v>0</v>
      </c>
      <c r="L136" s="123">
        <v>0</v>
      </c>
      <c r="M136" s="152">
        <f>L136*'bordereau prix unitaire'!$C$14</f>
        <v>0</v>
      </c>
      <c r="N136" s="123">
        <v>0</v>
      </c>
      <c r="O136" s="146">
        <f>N136*'bordereau prix unitaire'!$C$13</f>
        <v>0</v>
      </c>
      <c r="P136" s="123"/>
      <c r="Q136" s="173">
        <f>P136*'bordereau prix unitaire'!$C$31</f>
        <v>0</v>
      </c>
      <c r="R136" s="123"/>
      <c r="S136" s="146">
        <f>R136*'bordereau prix unitaire'!$C$30</f>
        <v>0</v>
      </c>
      <c r="T136" s="192">
        <f t="shared" si="3"/>
        <v>0</v>
      </c>
      <c r="U136" s="108"/>
    </row>
    <row r="137" spans="1:21" s="73" customFormat="1">
      <c r="A137" s="208">
        <v>593</v>
      </c>
      <c r="B137" s="66" t="s">
        <v>306</v>
      </c>
      <c r="C137" s="67" t="s">
        <v>284</v>
      </c>
      <c r="D137" s="123">
        <v>3</v>
      </c>
      <c r="E137" s="126">
        <f>D137*'bordereau prix unitaire'!$C$16</f>
        <v>0</v>
      </c>
      <c r="F137" s="123">
        <v>1</v>
      </c>
      <c r="G137" s="156">
        <f>F137*'bordereau prix unitaire'!$C$17</f>
        <v>0</v>
      </c>
      <c r="H137" s="123">
        <v>2</v>
      </c>
      <c r="I137" s="144">
        <f>'bordereau prix unitaire'!$C$23</f>
        <v>0</v>
      </c>
      <c r="J137" s="123">
        <v>1</v>
      </c>
      <c r="K137" s="150">
        <f>J137*'bordereau prix unitaire'!$C$12</f>
        <v>0</v>
      </c>
      <c r="L137" s="123">
        <v>0</v>
      </c>
      <c r="M137" s="152">
        <f>L137*'bordereau prix unitaire'!$C$14</f>
        <v>0</v>
      </c>
      <c r="N137" s="123">
        <v>1</v>
      </c>
      <c r="O137" s="146">
        <f>N137*'bordereau prix unitaire'!$C$13</f>
        <v>0</v>
      </c>
      <c r="P137" s="123"/>
      <c r="Q137" s="173">
        <f>P137*'bordereau prix unitaire'!$C$31</f>
        <v>0</v>
      </c>
      <c r="R137" s="123"/>
      <c r="S137" s="146">
        <f>R137*'bordereau prix unitaire'!$C$30</f>
        <v>0</v>
      </c>
      <c r="T137" s="192">
        <f t="shared" si="3"/>
        <v>0</v>
      </c>
      <c r="U137" s="78"/>
    </row>
    <row r="138" spans="1:21" s="73" customFormat="1">
      <c r="A138" s="208">
        <v>601</v>
      </c>
      <c r="B138" s="2" t="s">
        <v>305</v>
      </c>
      <c r="C138" s="67" t="s">
        <v>285</v>
      </c>
      <c r="D138" s="123">
        <v>3</v>
      </c>
      <c r="E138" s="126">
        <f>D138*'bordereau prix unitaire'!$C$16</f>
        <v>0</v>
      </c>
      <c r="F138" s="123">
        <v>1</v>
      </c>
      <c r="G138" s="156">
        <f>F138*'bordereau prix unitaire'!$C$17</f>
        <v>0</v>
      </c>
      <c r="H138" s="123">
        <v>2</v>
      </c>
      <c r="I138" s="144">
        <f>'bordereau prix unitaire'!$C$23</f>
        <v>0</v>
      </c>
      <c r="J138" s="123">
        <v>1</v>
      </c>
      <c r="K138" s="150">
        <f>J138*'bordereau prix unitaire'!$C$12</f>
        <v>0</v>
      </c>
      <c r="L138" s="123">
        <v>0</v>
      </c>
      <c r="M138" s="152">
        <f>L138*'bordereau prix unitaire'!$C$14</f>
        <v>0</v>
      </c>
      <c r="N138" s="123">
        <v>1</v>
      </c>
      <c r="O138" s="146">
        <f>N138*'bordereau prix unitaire'!$C$13</f>
        <v>0</v>
      </c>
      <c r="P138" s="123"/>
      <c r="Q138" s="173">
        <f>P138*'bordereau prix unitaire'!$C$31</f>
        <v>0</v>
      </c>
      <c r="R138" s="123"/>
      <c r="S138" s="146">
        <f>R138*'bordereau prix unitaire'!$C$30</f>
        <v>0</v>
      </c>
      <c r="T138" s="192">
        <f t="shared" si="3"/>
        <v>0</v>
      </c>
      <c r="U138" s="78"/>
    </row>
    <row r="139" spans="1:21" s="73" customFormat="1">
      <c r="A139" s="208">
        <v>569</v>
      </c>
      <c r="B139" s="2" t="s">
        <v>304</v>
      </c>
      <c r="C139" s="67" t="s">
        <v>286</v>
      </c>
      <c r="D139" s="123">
        <v>3</v>
      </c>
      <c r="E139" s="126">
        <f>D139*'bordereau prix unitaire'!$C$16</f>
        <v>0</v>
      </c>
      <c r="F139" s="123">
        <v>0</v>
      </c>
      <c r="G139" s="156">
        <f>F139*'bordereau prix unitaire'!$C$17</f>
        <v>0</v>
      </c>
      <c r="H139" s="123">
        <f>E139-F139</f>
        <v>0</v>
      </c>
      <c r="I139" s="144">
        <f>'bordereau prix unitaire'!$C$23</f>
        <v>0</v>
      </c>
      <c r="J139" s="123">
        <v>2</v>
      </c>
      <c r="K139" s="150">
        <f>J139*'bordereau prix unitaire'!$C$12</f>
        <v>0</v>
      </c>
      <c r="L139" s="123">
        <v>0</v>
      </c>
      <c r="M139" s="152">
        <f>L139*'bordereau prix unitaire'!$C$14</f>
        <v>0</v>
      </c>
      <c r="N139" s="123">
        <v>0</v>
      </c>
      <c r="O139" s="146">
        <f>N139*'bordereau prix unitaire'!$C$13</f>
        <v>0</v>
      </c>
      <c r="P139" s="123">
        <v>3</v>
      </c>
      <c r="Q139" s="173">
        <f>P139*'bordereau prix unitaire'!$C$31</f>
        <v>0</v>
      </c>
      <c r="R139" s="123"/>
      <c r="S139" s="146">
        <f>R139*'bordereau prix unitaire'!$C$30</f>
        <v>0</v>
      </c>
      <c r="T139" s="192">
        <f t="shared" si="3"/>
        <v>0</v>
      </c>
      <c r="U139" s="149"/>
    </row>
    <row r="140" spans="1:21" s="74" customFormat="1">
      <c r="A140" s="208">
        <v>590</v>
      </c>
      <c r="B140" s="66" t="s">
        <v>308</v>
      </c>
      <c r="C140" s="67" t="s">
        <v>307</v>
      </c>
      <c r="D140" s="123">
        <v>4</v>
      </c>
      <c r="E140" s="126">
        <f>D140*'bordereau prix unitaire'!$C$16</f>
        <v>0</v>
      </c>
      <c r="F140" s="123">
        <v>0</v>
      </c>
      <c r="G140" s="156">
        <f>F140*'bordereau prix unitaire'!$C$17</f>
        <v>0</v>
      </c>
      <c r="H140" s="123">
        <f>E140-F140</f>
        <v>0</v>
      </c>
      <c r="I140" s="144">
        <f>'bordereau prix unitaire'!$C$23</f>
        <v>0</v>
      </c>
      <c r="J140" s="123">
        <v>2</v>
      </c>
      <c r="K140" s="150">
        <f>J140*'bordereau prix unitaire'!$C$12</f>
        <v>0</v>
      </c>
      <c r="L140" s="123">
        <v>0</v>
      </c>
      <c r="M140" s="152">
        <f>L140*'bordereau prix unitaire'!$C$14</f>
        <v>0</v>
      </c>
      <c r="N140" s="123">
        <v>1</v>
      </c>
      <c r="O140" s="146">
        <f>N140*'bordereau prix unitaire'!$C$13</f>
        <v>0</v>
      </c>
      <c r="P140" s="123"/>
      <c r="Q140" s="173">
        <f>P140*'bordereau prix unitaire'!$C$31</f>
        <v>0</v>
      </c>
      <c r="R140" s="123"/>
      <c r="S140" s="146">
        <f>R140*'bordereau prix unitaire'!$C$30</f>
        <v>0</v>
      </c>
      <c r="T140" s="192">
        <f t="shared" si="3"/>
        <v>0</v>
      </c>
      <c r="U140" s="149"/>
    </row>
    <row r="141" spans="1:21" s="74" customFormat="1">
      <c r="A141" s="208">
        <v>603</v>
      </c>
      <c r="B141" s="66" t="s">
        <v>317</v>
      </c>
      <c r="C141" s="67" t="s">
        <v>318</v>
      </c>
      <c r="D141" s="123">
        <v>8</v>
      </c>
      <c r="E141" s="126">
        <f>D141*'bordereau prix unitaire'!$C$16</f>
        <v>0</v>
      </c>
      <c r="F141" s="123">
        <v>0</v>
      </c>
      <c r="G141" s="156">
        <f>F141*'bordereau prix unitaire'!$C$17</f>
        <v>0</v>
      </c>
      <c r="H141" s="123">
        <f>E141-F141</f>
        <v>0</v>
      </c>
      <c r="I141" s="144">
        <f>'bordereau prix unitaire'!$C$23</f>
        <v>0</v>
      </c>
      <c r="J141" s="123">
        <v>8</v>
      </c>
      <c r="K141" s="150">
        <f>J141*'bordereau prix unitaire'!$C$12</f>
        <v>0</v>
      </c>
      <c r="L141" s="123">
        <v>0</v>
      </c>
      <c r="M141" s="152">
        <f>L141*'bordereau prix unitaire'!$C$14</f>
        <v>0</v>
      </c>
      <c r="N141" s="123">
        <v>0</v>
      </c>
      <c r="O141" s="146">
        <f>N141*'bordereau prix unitaire'!$C$13</f>
        <v>0</v>
      </c>
      <c r="P141" s="123"/>
      <c r="Q141" s="173">
        <f>P141*'bordereau prix unitaire'!$C$31</f>
        <v>0</v>
      </c>
      <c r="R141" s="123"/>
      <c r="S141" s="146">
        <f>R141*'bordereau prix unitaire'!$C$30</f>
        <v>0</v>
      </c>
      <c r="T141" s="192">
        <f t="shared" si="3"/>
        <v>0</v>
      </c>
      <c r="U141" s="149"/>
    </row>
    <row r="142" spans="1:21" s="74" customFormat="1" ht="13.8" thickBot="1">
      <c r="A142" s="214">
        <v>628</v>
      </c>
      <c r="B142" s="193" t="s">
        <v>362</v>
      </c>
      <c r="C142" s="194" t="s">
        <v>319</v>
      </c>
      <c r="D142" s="143">
        <v>3</v>
      </c>
      <c r="E142" s="142">
        <f>D142*'bordereau prix unitaire'!$C$16</f>
        <v>0</v>
      </c>
      <c r="F142" s="198">
        <v>0</v>
      </c>
      <c r="G142" s="195">
        <f>F142*'bordereau prix unitaire'!$C$17</f>
        <v>0</v>
      </c>
      <c r="H142" s="143">
        <f>E142-F142</f>
        <v>0</v>
      </c>
      <c r="I142" s="147">
        <f>'bordereau prix unitaire'!$C$23</f>
        <v>0</v>
      </c>
      <c r="J142" s="143">
        <v>3</v>
      </c>
      <c r="K142" s="151">
        <f>J142*'bordereau prix unitaire'!$C$12</f>
        <v>0</v>
      </c>
      <c r="L142" s="143">
        <v>0</v>
      </c>
      <c r="M142" s="153">
        <f>L142*'bordereau prix unitaire'!$C$14</f>
        <v>0</v>
      </c>
      <c r="N142" s="143">
        <v>2</v>
      </c>
      <c r="O142" s="154">
        <f>N142*'bordereau prix unitaire'!$C$13</f>
        <v>0</v>
      </c>
      <c r="P142" s="143"/>
      <c r="Q142" s="196">
        <f>P142*'bordereau prix unitaire'!$C$31</f>
        <v>0</v>
      </c>
      <c r="R142" s="143"/>
      <c r="S142" s="154">
        <f>R142*'bordereau prix unitaire'!$C$30</f>
        <v>0</v>
      </c>
      <c r="T142" s="197">
        <f t="shared" si="3"/>
        <v>0</v>
      </c>
      <c r="U142" s="149"/>
    </row>
    <row r="143" spans="1:21" ht="13.8" thickBot="1">
      <c r="D143" s="222" t="s">
        <v>320</v>
      </c>
      <c r="E143" s="148">
        <f>SUM(E38:E142)</f>
        <v>0</v>
      </c>
      <c r="F143" s="199" t="s">
        <v>320</v>
      </c>
      <c r="G143" s="145">
        <f>SUM(G27:G142)</f>
        <v>0</v>
      </c>
      <c r="H143" s="202" t="s">
        <v>320</v>
      </c>
      <c r="I143" s="145">
        <f>SUM(I31:I142)</f>
        <v>0</v>
      </c>
      <c r="J143" s="202" t="s">
        <v>320</v>
      </c>
      <c r="K143" s="200">
        <f>SUM(K49:K142)</f>
        <v>0</v>
      </c>
      <c r="L143" s="199" t="s">
        <v>350</v>
      </c>
      <c r="M143" s="201">
        <f>SUM(M6:M142)</f>
        <v>0</v>
      </c>
      <c r="N143" s="203" t="s">
        <v>320</v>
      </c>
      <c r="O143" s="115">
        <f>SUM(O6:O142)</f>
        <v>0</v>
      </c>
      <c r="P143" s="204" t="s">
        <v>320</v>
      </c>
      <c r="Q143" s="115">
        <f>SUM(Q6:Q142)</f>
        <v>0</v>
      </c>
      <c r="R143" s="204" t="s">
        <v>320</v>
      </c>
      <c r="S143" s="115">
        <f>SUM(S6:S142)</f>
        <v>0</v>
      </c>
      <c r="T143" s="187">
        <f>SUM(T6:T142)</f>
        <v>0</v>
      </c>
      <c r="U143" s="205"/>
    </row>
    <row r="144" spans="1:21">
      <c r="K144" s="98"/>
      <c r="M144" s="4"/>
    </row>
    <row r="145" spans="1:2">
      <c r="A145" s="233" t="s">
        <v>222</v>
      </c>
    </row>
    <row r="146" spans="1:2">
      <c r="B146" s="4"/>
    </row>
  </sheetData>
  <sortState xmlns:xlrd2="http://schemas.microsoft.com/office/spreadsheetml/2017/richdata2" ref="A51:U128">
    <sortCondition ref="A51"/>
  </sortState>
  <mergeCells count="15">
    <mergeCell ref="A102:A104"/>
    <mergeCell ref="T4:T5"/>
    <mergeCell ref="U4:U5"/>
    <mergeCell ref="B4:B5"/>
    <mergeCell ref="C4:C5"/>
    <mergeCell ref="A2:U2"/>
    <mergeCell ref="D4:E4"/>
    <mergeCell ref="J4:K4"/>
    <mergeCell ref="L4:M4"/>
    <mergeCell ref="N4:O4"/>
    <mergeCell ref="H4:I4"/>
    <mergeCell ref="F4:G4"/>
    <mergeCell ref="A4:A5"/>
    <mergeCell ref="P4:Q4"/>
    <mergeCell ref="R4:S4"/>
  </mergeCells>
  <phoneticPr fontId="9" type="noConversion"/>
  <conditionalFormatting sqref="D6:D142 F6:F142 H6:H142 J6:J142 N6:N142 P6:P142 R6:R142 L6:L143">
    <cfRule type="cellIs" dxfId="2" priority="13" operator="greaterThan">
      <formula>0</formula>
    </cfRule>
    <cfRule type="cellIs" dxfId="1" priority="14" operator="equal">
      <formula>0</formula>
    </cfRule>
  </conditionalFormatting>
  <conditionalFormatting sqref="G6">
    <cfRule type="cellIs" dxfId="0" priority="16" operator="equal">
      <formula>0</formula>
    </cfRule>
  </conditionalFormatting>
  <pageMargins left="0.7" right="0.7" top="0.75" bottom="0.75" header="0.3" footer="0.3"/>
  <pageSetup paperSize="8" scale="1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27"/>
  <sheetViews>
    <sheetView zoomScaleNormal="100" zoomScaleSheetLayoutView="112" workbookViewId="0">
      <selection activeCell="A3" sqref="A3"/>
    </sheetView>
  </sheetViews>
  <sheetFormatPr baseColWidth="10" defaultRowHeight="13.2"/>
  <cols>
    <col min="2" max="2" width="31.33203125" bestFit="1" customWidth="1"/>
    <col min="3" max="3" width="23.44140625" bestFit="1" customWidth="1"/>
  </cols>
  <sheetData>
    <row r="2" spans="1:10">
      <c r="A2" s="243" t="s">
        <v>364</v>
      </c>
      <c r="B2" s="243"/>
      <c r="C2" s="243"/>
      <c r="D2" s="243"/>
      <c r="E2" s="243"/>
      <c r="F2" s="243"/>
      <c r="G2" s="243"/>
      <c r="H2" s="243"/>
    </row>
    <row r="4" spans="1:10" ht="24" customHeight="1" thickBot="1">
      <c r="B4" s="1"/>
      <c r="C4" s="3"/>
    </row>
    <row r="5" spans="1:10">
      <c r="A5" s="26" t="s">
        <v>0</v>
      </c>
      <c r="B5" s="27" t="s">
        <v>1</v>
      </c>
      <c r="C5" s="27" t="s">
        <v>2</v>
      </c>
      <c r="D5" s="276" t="s">
        <v>141</v>
      </c>
      <c r="E5" s="277"/>
      <c r="F5" s="276" t="s">
        <v>142</v>
      </c>
      <c r="G5" s="277"/>
      <c r="H5" s="278" t="s">
        <v>223</v>
      </c>
      <c r="J5" s="21"/>
    </row>
    <row r="6" spans="1:10">
      <c r="A6" s="109" t="s">
        <v>135</v>
      </c>
      <c r="B6" s="110"/>
      <c r="C6" s="110"/>
      <c r="D6" s="111" t="s">
        <v>133</v>
      </c>
      <c r="E6" s="112" t="s">
        <v>134</v>
      </c>
      <c r="F6" s="111" t="s">
        <v>133</v>
      </c>
      <c r="G6" s="112" t="s">
        <v>157</v>
      </c>
      <c r="H6" s="279"/>
      <c r="J6" s="63"/>
    </row>
    <row r="7" spans="1:10">
      <c r="A7" s="2">
        <v>349</v>
      </c>
      <c r="B7" s="2" t="s">
        <v>69</v>
      </c>
      <c r="C7" s="2" t="s">
        <v>60</v>
      </c>
      <c r="D7" s="16">
        <v>1</v>
      </c>
      <c r="E7" s="117">
        <f>D7*'bordereau prix unitaire'!C25</f>
        <v>0</v>
      </c>
      <c r="F7" s="16"/>
      <c r="G7" s="118">
        <f>F7*'bordereau prix unitaire'!C33</f>
        <v>0</v>
      </c>
      <c r="H7" s="119">
        <f>E7+G7</f>
        <v>0</v>
      </c>
    </row>
    <row r="8" spans="1:10">
      <c r="A8" s="6">
        <v>386</v>
      </c>
      <c r="B8" s="6" t="s">
        <v>143</v>
      </c>
      <c r="C8" s="6" t="s">
        <v>56</v>
      </c>
      <c r="D8" s="6"/>
      <c r="E8" s="117"/>
      <c r="F8" s="6">
        <v>1</v>
      </c>
      <c r="G8" s="118">
        <f>F8*'bordereau prix unitaire'!C33</f>
        <v>0</v>
      </c>
      <c r="H8" s="119">
        <f t="shared" ref="H8:H11" si="0">E8+G8</f>
        <v>0</v>
      </c>
    </row>
    <row r="9" spans="1:10">
      <c r="A9" s="6">
        <v>399</v>
      </c>
      <c r="B9" s="6" t="s">
        <v>224</v>
      </c>
      <c r="C9" s="6" t="s">
        <v>225</v>
      </c>
      <c r="D9" s="6"/>
      <c r="E9" s="117"/>
      <c r="F9" s="6">
        <v>1</v>
      </c>
      <c r="G9" s="118">
        <f>F9*'bordereau prix unitaire'!C33</f>
        <v>0</v>
      </c>
      <c r="H9" s="119">
        <f t="shared" si="0"/>
        <v>0</v>
      </c>
    </row>
    <row r="10" spans="1:10">
      <c r="A10" s="6">
        <v>429</v>
      </c>
      <c r="B10" s="6" t="s">
        <v>277</v>
      </c>
      <c r="C10" s="6" t="s">
        <v>99</v>
      </c>
      <c r="D10" s="6">
        <v>1</v>
      </c>
      <c r="E10" s="117">
        <f>'bordereau prix unitaire'!C25</f>
        <v>0</v>
      </c>
      <c r="F10" s="6"/>
      <c r="G10" s="118"/>
      <c r="H10" s="119">
        <f t="shared" si="0"/>
        <v>0</v>
      </c>
    </row>
    <row r="11" spans="1:10" ht="13.8" thickBot="1">
      <c r="A11" s="6">
        <v>442</v>
      </c>
      <c r="B11" s="120" t="s">
        <v>167</v>
      </c>
      <c r="C11" s="6" t="s">
        <v>56</v>
      </c>
      <c r="D11" s="6">
        <v>2</v>
      </c>
      <c r="E11" s="117">
        <f>D11*'bordereau prix unitaire'!C25</f>
        <v>0</v>
      </c>
      <c r="F11" s="6">
        <v>1</v>
      </c>
      <c r="G11" s="118">
        <f>F11*'bordereau prix unitaire'!C33</f>
        <v>0</v>
      </c>
      <c r="H11" s="119">
        <f t="shared" si="0"/>
        <v>0</v>
      </c>
    </row>
    <row r="12" spans="1:10" ht="13.8" thickBot="1">
      <c r="D12" s="129" t="s">
        <v>321</v>
      </c>
      <c r="E12" s="127">
        <f>SUM(E7:E11)</f>
        <v>0</v>
      </c>
      <c r="F12" s="129" t="s">
        <v>321</v>
      </c>
      <c r="G12" s="128">
        <f>SUM(G7:G11)</f>
        <v>0</v>
      </c>
      <c r="H12" s="113">
        <f>SUM(H7:H11)</f>
        <v>0</v>
      </c>
    </row>
    <row r="14" spans="1:10">
      <c r="D14" s="3"/>
    </row>
    <row r="15" spans="1:10">
      <c r="A15" s="64"/>
      <c r="B15" s="35"/>
      <c r="C15" s="20"/>
    </row>
    <row r="20" spans="7:14">
      <c r="N20" s="5"/>
    </row>
    <row r="27" spans="7:14">
      <c r="G27" s="36"/>
    </row>
  </sheetData>
  <mergeCells count="4">
    <mergeCell ref="D5:E5"/>
    <mergeCell ref="F5:G5"/>
    <mergeCell ref="H5:H6"/>
    <mergeCell ref="A2:H2"/>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6628B-EA61-4C3C-9A54-2C64B2AFBD5B}">
  <dimension ref="A2:N19"/>
  <sheetViews>
    <sheetView zoomScale="120" zoomScaleNormal="120" zoomScaleSheetLayoutView="106" workbookViewId="0">
      <selection activeCell="K16" sqref="K16"/>
    </sheetView>
  </sheetViews>
  <sheetFormatPr baseColWidth="10" defaultRowHeight="13.2"/>
  <cols>
    <col min="2" max="2" width="27.44140625" bestFit="1" customWidth="1"/>
    <col min="3" max="3" width="13.5546875" bestFit="1" customWidth="1"/>
    <col min="4" max="4" width="17.5546875" customWidth="1"/>
    <col min="5" max="5" width="17.6640625" bestFit="1" customWidth="1"/>
    <col min="8" max="8" width="14.109375" customWidth="1"/>
  </cols>
  <sheetData>
    <row r="2" spans="1:14">
      <c r="A2" s="243" t="s">
        <v>365</v>
      </c>
      <c r="B2" s="243"/>
      <c r="C2" s="243"/>
      <c r="D2" s="243"/>
      <c r="E2" s="243"/>
      <c r="F2" s="243"/>
      <c r="G2" s="243"/>
      <c r="H2" s="243"/>
      <c r="I2" s="243"/>
    </row>
    <row r="4" spans="1:14" ht="35.25" customHeight="1" thickBot="1"/>
    <row r="5" spans="1:14" ht="15.6">
      <c r="A5" s="26" t="s">
        <v>0</v>
      </c>
      <c r="B5" s="27" t="s">
        <v>1</v>
      </c>
      <c r="C5" s="27" t="s">
        <v>2</v>
      </c>
      <c r="D5" s="280" t="s">
        <v>172</v>
      </c>
      <c r="E5" s="281"/>
      <c r="F5" s="32" t="s">
        <v>173</v>
      </c>
      <c r="G5" s="33" t="s">
        <v>177</v>
      </c>
      <c r="H5" s="34" t="s">
        <v>176</v>
      </c>
      <c r="I5" s="282" t="s">
        <v>168</v>
      </c>
      <c r="K5" s="170"/>
      <c r="L5" s="170"/>
      <c r="M5" s="35"/>
      <c r="N5" s="35"/>
    </row>
    <row r="6" spans="1:14" ht="13.8" thickBot="1">
      <c r="A6" s="28" t="s">
        <v>135</v>
      </c>
      <c r="B6" s="29"/>
      <c r="C6" s="29"/>
      <c r="D6" s="30" t="s">
        <v>133</v>
      </c>
      <c r="E6" s="31" t="s">
        <v>174</v>
      </c>
      <c r="F6" s="174" t="s">
        <v>133</v>
      </c>
      <c r="G6" s="175" t="s">
        <v>133</v>
      </c>
      <c r="H6" s="175" t="s">
        <v>133</v>
      </c>
      <c r="I6" s="283"/>
    </row>
    <row r="7" spans="1:14" ht="13.8" thickBot="1">
      <c r="A7" s="37">
        <v>327</v>
      </c>
      <c r="B7" s="42" t="s">
        <v>175</v>
      </c>
      <c r="C7" s="43" t="s">
        <v>9</v>
      </c>
      <c r="D7" s="122">
        <v>1</v>
      </c>
      <c r="E7" s="43" t="s">
        <v>169</v>
      </c>
      <c r="F7" s="176">
        <v>4</v>
      </c>
      <c r="G7" s="177">
        <v>8</v>
      </c>
      <c r="H7" s="178">
        <v>5</v>
      </c>
      <c r="I7" s="44">
        <f>D7*'bordereau prix unitaire'!C28</f>
        <v>0</v>
      </c>
    </row>
    <row r="8" spans="1:14" ht="13.8" thickBot="1">
      <c r="A8" s="38">
        <v>349</v>
      </c>
      <c r="B8" s="45" t="s">
        <v>247</v>
      </c>
      <c r="C8" s="46" t="s">
        <v>60</v>
      </c>
      <c r="D8" s="123">
        <v>1</v>
      </c>
      <c r="E8" s="46" t="s">
        <v>250</v>
      </c>
      <c r="F8" s="179">
        <v>5</v>
      </c>
      <c r="G8" s="180">
        <v>14</v>
      </c>
      <c r="H8" s="181">
        <v>5</v>
      </c>
      <c r="I8" s="44">
        <f>D8*'bordereau prix unitaire'!C28</f>
        <v>0</v>
      </c>
      <c r="J8" s="3"/>
    </row>
    <row r="9" spans="1:14" ht="13.8" thickBot="1">
      <c r="A9" s="40">
        <v>429</v>
      </c>
      <c r="B9" s="47" t="s">
        <v>180</v>
      </c>
      <c r="C9" s="41" t="s">
        <v>99</v>
      </c>
      <c r="D9" s="124">
        <v>1</v>
      </c>
      <c r="E9" s="39" t="s">
        <v>171</v>
      </c>
      <c r="F9" s="182">
        <v>5</v>
      </c>
      <c r="G9" s="180">
        <v>14</v>
      </c>
      <c r="H9" s="181">
        <v>5</v>
      </c>
      <c r="I9" s="44">
        <f>D9*'bordereau prix unitaire'!C28</f>
        <v>0</v>
      </c>
    </row>
    <row r="10" spans="1:14" ht="13.8" thickBot="1">
      <c r="A10" s="40">
        <v>442</v>
      </c>
      <c r="B10" s="47" t="s">
        <v>181</v>
      </c>
      <c r="C10" s="39" t="s">
        <v>178</v>
      </c>
      <c r="D10" s="124">
        <v>1</v>
      </c>
      <c r="E10" s="41" t="s">
        <v>171</v>
      </c>
      <c r="F10" s="182">
        <v>21</v>
      </c>
      <c r="G10" s="180">
        <v>26</v>
      </c>
      <c r="H10" s="183">
        <v>10</v>
      </c>
      <c r="I10" s="44">
        <f>D10*'bordereau prix unitaire'!C28</f>
        <v>0</v>
      </c>
      <c r="J10" s="171"/>
      <c r="K10" s="155"/>
    </row>
    <row r="11" spans="1:14" ht="13.8" thickBot="1">
      <c r="A11" s="38">
        <v>476</v>
      </c>
      <c r="B11" s="45" t="s">
        <v>249</v>
      </c>
      <c r="C11" s="46" t="s">
        <v>95</v>
      </c>
      <c r="D11" s="123">
        <v>1</v>
      </c>
      <c r="E11" s="46" t="s">
        <v>248</v>
      </c>
      <c r="F11" s="179">
        <v>5</v>
      </c>
      <c r="G11" s="180">
        <v>11</v>
      </c>
      <c r="H11" s="181">
        <v>5</v>
      </c>
      <c r="I11" s="44">
        <f>D11*'bordereau prix unitaire'!C28</f>
        <v>0</v>
      </c>
      <c r="J11" s="3"/>
    </row>
    <row r="12" spans="1:14" ht="13.8" thickBot="1">
      <c r="A12" s="40">
        <v>501</v>
      </c>
      <c r="B12" s="47" t="s">
        <v>179</v>
      </c>
      <c r="C12" s="48" t="s">
        <v>60</v>
      </c>
      <c r="D12" s="124">
        <v>1</v>
      </c>
      <c r="E12" s="41" t="s">
        <v>170</v>
      </c>
      <c r="F12" s="182">
        <v>5</v>
      </c>
      <c r="G12" s="180">
        <v>15</v>
      </c>
      <c r="H12" s="181">
        <v>5</v>
      </c>
      <c r="I12" s="44">
        <f>D12*'bordereau prix unitaire'!C28</f>
        <v>0</v>
      </c>
    </row>
    <row r="13" spans="1:14" ht="13.8" thickBot="1">
      <c r="A13" s="58">
        <v>540</v>
      </c>
      <c r="B13" s="59" t="s">
        <v>279</v>
      </c>
      <c r="C13" s="60" t="s">
        <v>278</v>
      </c>
      <c r="D13" s="125">
        <v>1</v>
      </c>
      <c r="E13" s="46" t="s">
        <v>302</v>
      </c>
      <c r="F13" s="184">
        <v>10</v>
      </c>
      <c r="G13" s="185">
        <v>18</v>
      </c>
      <c r="H13" s="186">
        <v>4</v>
      </c>
      <c r="I13" s="44">
        <f>D12*'bordereau prix unitaire'!C28</f>
        <v>0</v>
      </c>
      <c r="J13" s="3"/>
    </row>
    <row r="14" spans="1:14">
      <c r="I14" s="172">
        <f>SUM(I7:I13)</f>
        <v>0</v>
      </c>
    </row>
    <row r="15" spans="1:14">
      <c r="A15" t="s">
        <v>222</v>
      </c>
    </row>
    <row r="17" spans="1:3">
      <c r="B17" s="3"/>
    </row>
    <row r="18" spans="1:3">
      <c r="A18" s="35"/>
      <c r="C18" s="35"/>
    </row>
    <row r="19" spans="1:3">
      <c r="A19" s="35"/>
      <c r="C19" s="21"/>
    </row>
  </sheetData>
  <mergeCells count="3">
    <mergeCell ref="A2:I2"/>
    <mergeCell ref="D5:E5"/>
    <mergeCell ref="I5:I6"/>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05C8A-B76B-4FF1-9BAC-0F1A6EDE3340}">
  <dimension ref="A2:B22"/>
  <sheetViews>
    <sheetView tabSelected="1" view="pageBreakPreview" zoomScale="93" zoomScaleNormal="100" zoomScaleSheetLayoutView="93" workbookViewId="0">
      <selection activeCell="B17" sqref="B17"/>
    </sheetView>
  </sheetViews>
  <sheetFormatPr baseColWidth="10" defaultRowHeight="13.2"/>
  <cols>
    <col min="1" max="1" width="53.33203125" customWidth="1"/>
    <col min="2" max="2" width="31.109375" customWidth="1"/>
  </cols>
  <sheetData>
    <row r="2" spans="1:2">
      <c r="A2" s="243" t="s">
        <v>262</v>
      </c>
      <c r="B2" s="243"/>
    </row>
    <row r="7" spans="1:2" ht="13.8">
      <c r="A7" s="61" t="s">
        <v>256</v>
      </c>
      <c r="B7" s="61" t="s">
        <v>258</v>
      </c>
    </row>
    <row r="8" spans="1:2">
      <c r="A8" s="16" t="s">
        <v>257</v>
      </c>
      <c r="B8" s="17">
        <f>'ext, baes et desenfumage'!E143+'ext, baes et desenfumage'!G143</f>
        <v>0</v>
      </c>
    </row>
    <row r="9" spans="1:2">
      <c r="A9" s="2" t="s">
        <v>136</v>
      </c>
      <c r="B9" s="17">
        <f>'ext, baes et desenfumage'!I143</f>
        <v>0</v>
      </c>
    </row>
    <row r="10" spans="1:2">
      <c r="A10" s="6" t="s">
        <v>166</v>
      </c>
      <c r="B10" s="17">
        <f>'ext, baes et desenfumage'!K143</f>
        <v>0</v>
      </c>
    </row>
    <row r="11" spans="1:2">
      <c r="A11" s="6" t="s">
        <v>163</v>
      </c>
      <c r="B11" s="17">
        <f>'ext, baes et desenfumage'!M143</f>
        <v>0</v>
      </c>
    </row>
    <row r="12" spans="1:2">
      <c r="A12" s="2" t="s">
        <v>164</v>
      </c>
      <c r="B12" s="17">
        <f>'ext, baes et desenfumage'!O143</f>
        <v>0</v>
      </c>
    </row>
    <row r="13" spans="1:2">
      <c r="A13" s="6" t="s">
        <v>141</v>
      </c>
      <c r="B13" s="17">
        <f>'colonne seche - poteau incendie'!E12</f>
        <v>0</v>
      </c>
    </row>
    <row r="14" spans="1:2">
      <c r="A14" s="6" t="s">
        <v>142</v>
      </c>
      <c r="B14" s="17">
        <f>'colonne seche - poteau incendie'!G12</f>
        <v>0</v>
      </c>
    </row>
    <row r="15" spans="1:2">
      <c r="A15" s="120" t="s">
        <v>345</v>
      </c>
      <c r="B15" s="17">
        <f>'ext, baes et desenfumage'!S143</f>
        <v>0</v>
      </c>
    </row>
    <row r="16" spans="1:2">
      <c r="A16" s="120" t="s">
        <v>346</v>
      </c>
      <c r="B16" s="17">
        <f>'ext, baes et desenfumage'!Q143</f>
        <v>0</v>
      </c>
    </row>
    <row r="17" spans="1:2" ht="13.8" thickBot="1">
      <c r="A17" s="120" t="s">
        <v>348</v>
      </c>
      <c r="B17" s="17">
        <f>'Centrale habitation '!I14</f>
        <v>0</v>
      </c>
    </row>
    <row r="18" spans="1:2" ht="13.8" thickBot="1">
      <c r="A18" s="18" t="s">
        <v>260</v>
      </c>
      <c r="B18" s="19">
        <f>SUM(B8:B17)</f>
        <v>0</v>
      </c>
    </row>
    <row r="20" spans="1:2">
      <c r="A20" t="s">
        <v>222</v>
      </c>
    </row>
    <row r="22" spans="1:2">
      <c r="A22" s="3"/>
    </row>
  </sheetData>
  <mergeCells count="1">
    <mergeCell ref="A2:B2"/>
  </mergeCells>
  <printOptions horizontalCentered="1"/>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bordereau prix unitaire</vt:lpstr>
      <vt:lpstr>ext, baes et desenfumage</vt:lpstr>
      <vt:lpstr>colonne seche - poteau incendie</vt:lpstr>
      <vt:lpstr>Centrale habitation </vt:lpstr>
      <vt:lpstr>Récap des prestations annuels</vt:lpstr>
      <vt:lpstr>'ext, baes et desenfumage'!Zone_d_impression</vt:lpstr>
    </vt:vector>
  </TitlesOfParts>
  <Company>HISF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fouache</dc:creator>
  <cp:lastModifiedBy>Aicha AISSAOUI</cp:lastModifiedBy>
  <cp:lastPrinted>2022-11-24T14:29:17Z</cp:lastPrinted>
  <dcterms:created xsi:type="dcterms:W3CDTF">2011-03-07T16:13:46Z</dcterms:created>
  <dcterms:modified xsi:type="dcterms:W3CDTF">2025-11-13T22:30:21Z</dcterms:modified>
</cp:coreProperties>
</file>