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unicil.sharepoint.com/sites/DDI/DDI/3-Operations/Département 06/ANTIBES-MOD-0782 LLS_0794 BRS_VAL CLARET/COMMUNS - MOD- VAL CLARET/DPGF/CDPGF-FG-DCE-CECO²/"/>
    </mc:Choice>
  </mc:AlternateContent>
  <xr:revisionPtr revIDLastSave="1953" documentId="13_ncr:1_{68CAA4E0-EA83-42BA-97F4-0B7231432919}" xr6:coauthVersionLast="47" xr6:coauthVersionMax="47" xr10:uidLastSave="{9160746E-0024-45CD-B8A9-02EAAAB815E5}"/>
  <bookViews>
    <workbookView xWindow="-120" yWindow="-120" windowWidth="25440" windowHeight="15390" tabRatio="706" xr2:uid="{3CD31E78-0490-4789-8B5F-4F80BEBCC71F}"/>
  </bookViews>
  <sheets>
    <sheet name="07_MExt" sheetId="93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___xlnm._FilterDatabase_13">'[1]19_isol'!#REF!</definedName>
    <definedName name="___xlnm._FilterDatabase_1">'[2]01_Démol_Terr'!$A$63:$M$63</definedName>
    <definedName name="___xlnm._FilterDatabase_1_1">#REF!</definedName>
    <definedName name="___xlnm._FilterDatabase_10">#REF!</definedName>
    <definedName name="___xlnm._FilterDatabase_11">#REF!</definedName>
    <definedName name="___xlnm._FilterDatabase_12">#REF!</definedName>
    <definedName name="___xlnm._FilterDatabase_13">'[1]19_isol'!#REF!</definedName>
    <definedName name="___xlnm._FilterDatabase_14">#REF!</definedName>
    <definedName name="___xlnm._FilterDatabase_15">#REF!</definedName>
    <definedName name="___xlnm._FilterDatabase_2">#REF!</definedName>
    <definedName name="___xlnm._FilterDatabase_3">#REF!</definedName>
    <definedName name="___xlnm._FilterDatabase_4">#REF!</definedName>
    <definedName name="___xlnm._FilterDatabase_5">#REF!</definedName>
    <definedName name="___xlnm._FilterDatabase_7">#REF!</definedName>
    <definedName name="___xlnm._FilterDatabase_8">#REF!</definedName>
    <definedName name="___xlnm._FilterDatabase_9">#REF!</definedName>
    <definedName name="__xlnm._FilterDatabase" localSheetId="0">'07_MExt'!#REF!</definedName>
    <definedName name="__xlnm._FilterDatabase_1">'[2]01_Démol_Terr'!$A$63:$M$63</definedName>
    <definedName name="__xlnm._FilterDatabase_1_1">#REF!</definedName>
    <definedName name="__xlnm._FilterDatabase_10">#REF!</definedName>
    <definedName name="__xlnm._FilterDatabase_11">#REF!</definedName>
    <definedName name="__xlnm._FilterDatabase_12">#REF!</definedName>
    <definedName name="__xlnm._FilterDatabase_13" localSheetId="0">'07_MExt'!#REF!</definedName>
    <definedName name="__xlnm._FilterDatabase_14">#REF!</definedName>
    <definedName name="__xlnm._FilterDatabase_15">#REF!</definedName>
    <definedName name="__xlnm._FilterDatabase_2">#REF!</definedName>
    <definedName name="__xlnm._FilterDatabase_3">#REF!</definedName>
    <definedName name="__xlnm._FilterDatabase_4">#REF!</definedName>
    <definedName name="__xlnm._FilterDatabase_5">#REF!</definedName>
    <definedName name="__xlnm._FilterDatabase_7">#REF!</definedName>
    <definedName name="__xlnm._FilterDatabase_8">#REF!</definedName>
    <definedName name="__xlnm._FilterDatabase_9">#REF!</definedName>
    <definedName name="__xlnm.Print_Titles" localSheetId="0">NA()</definedName>
    <definedName name="_Rse2">#REF!</definedName>
    <definedName name="A100000000">'[3]21 - VRD'!#REF!</definedName>
    <definedName name="ATitre1">'[3]23b - Pisc Filt'!$B$33:$F$33</definedName>
    <definedName name="ATitre10">'[3]23b - Pisc Filt'!$B$85:$F$85</definedName>
    <definedName name="ATitre11">'[3]23b - Pisc Filt'!$B$90:$F$90</definedName>
    <definedName name="ATitre2">'[3]23b - Pisc Filt'!$B$43:$F$43</definedName>
    <definedName name="ATitre3">'[3]23b - Pisc Filt'!$B$48:$F$48</definedName>
    <definedName name="ATitre4">'[3]23b - Pisc Filt'!$B$53:$F$53</definedName>
    <definedName name="ATitre5">'[3]23b - Pisc Filt'!$B$58:$F$58</definedName>
    <definedName name="ATitre6">'[3]23b - Pisc Filt'!$B$63:$F$63</definedName>
    <definedName name="ATitre7">'[3]23b - Pisc Filt'!$B$68:$F$68</definedName>
    <definedName name="ATitre8">'[3]23b - Pisc Filt'!$B$73:$F$73</definedName>
    <definedName name="ATitre9">'[3]23b - Pisc Filt'!$B$80:$F$80</definedName>
    <definedName name="ATotal1">'[3]23b - Pisc Filt'!$G$41:$L$41</definedName>
    <definedName name="ATotal10">'[3]23b - Pisc Filt'!#REF!</definedName>
    <definedName name="ATotal11">'[3]23b - Pisc Filt'!$G$96:$L$96</definedName>
    <definedName name="ATotal2">'[3]23b - Pisc Filt'!$G$46:$L$46</definedName>
    <definedName name="ATotal3">'[3]23b - Pisc Filt'!$G$51:$L$51</definedName>
    <definedName name="ATotal4">'[3]23b - Pisc Filt'!$G$56:$L$56</definedName>
    <definedName name="ATotal5">'[3]23b - Pisc Filt'!$G$61:$L$61</definedName>
    <definedName name="ATotal6">'[3]23b - Pisc Filt'!$G$66:$L$66</definedName>
    <definedName name="ATotal7">'[3]23b - Pisc Filt'!$G$71:$L$71</definedName>
    <definedName name="ATotal8">'[3]23b - Pisc Filt'!$G$76:$L$76</definedName>
    <definedName name="ATotal9">'[3]23b - Pisc Filt'!$G$83:$L$83</definedName>
    <definedName name="Coef1">#REF!</definedName>
    <definedName name="GTC">#REF!</definedName>
    <definedName name="i">#REF!</definedName>
    <definedName name="_xlnm.Print_Titles" localSheetId="0">'07_MExt'!$8:$12</definedName>
    <definedName name="N60N_P_N_10_16_A">#REF!</definedName>
    <definedName name="NCHANTIER">[4]Titre!$A$2</definedName>
    <definedName name="NENTREPRISE">[4]Titre!$A$4</definedName>
    <definedName name="NS_160">#REF!</definedName>
    <definedName name="remise">[5]Luminaires!$G$1</definedName>
    <definedName name="Rse">#REF!</definedName>
    <definedName name="s">#REF!</definedName>
    <definedName name="Titre_paragraphe_1">'[3]23b - Pisc Filt'!#REF!</definedName>
    <definedName name="_xlnm.Print_Area" localSheetId="0">'07_MExt'!$A$1:$I$223</definedName>
  </definedNames>
  <calcPr calcId="191028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7" i="93" l="1"/>
  <c r="D171" i="93" l="1"/>
  <c r="I187" i="93"/>
  <c r="I211" i="93" l="1"/>
  <c r="F210" i="93"/>
  <c r="I210" i="93" s="1"/>
  <c r="I209" i="93"/>
  <c r="I208" i="93"/>
  <c r="I207" i="93"/>
  <c r="I191" i="93"/>
  <c r="I206" i="93"/>
  <c r="F217" i="93"/>
  <c r="I217" i="93" s="1"/>
  <c r="F216" i="93"/>
  <c r="I216" i="93" s="1"/>
  <c r="F215" i="93"/>
  <c r="I215" i="93" s="1"/>
  <c r="F214" i="93"/>
  <c r="I214" i="93" s="1"/>
  <c r="I213" i="93"/>
  <c r="I212" i="93"/>
  <c r="E173" i="93"/>
  <c r="E179" i="93" s="1"/>
  <c r="D173" i="93"/>
  <c r="D179" i="93" s="1"/>
  <c r="E172" i="93"/>
  <c r="E178" i="93" s="1"/>
  <c r="D172" i="93"/>
  <c r="D178" i="93" s="1"/>
  <c r="E171" i="93"/>
  <c r="E177" i="93" s="1"/>
  <c r="D177" i="93"/>
  <c r="I184" i="93"/>
  <c r="F205" i="93"/>
  <c r="I205" i="93" s="1"/>
  <c r="I204" i="93"/>
  <c r="F203" i="93"/>
  <c r="I203" i="93" s="1"/>
  <c r="F202" i="93"/>
  <c r="I202" i="93" s="1"/>
  <c r="F201" i="93"/>
  <c r="I201" i="93" s="1"/>
  <c r="F200" i="93"/>
  <c r="I200" i="93" s="1"/>
  <c r="F199" i="93"/>
  <c r="I199" i="93" s="1"/>
  <c r="F198" i="93"/>
  <c r="I198" i="93" s="1"/>
  <c r="F197" i="93"/>
  <c r="I197" i="93" s="1"/>
  <c r="F196" i="93"/>
  <c r="I196" i="93" s="1"/>
  <c r="F195" i="93"/>
  <c r="I195" i="93" s="1"/>
  <c r="F194" i="93"/>
  <c r="I194" i="93" s="1"/>
  <c r="F193" i="93"/>
  <c r="I193" i="93" s="1"/>
  <c r="I192" i="93"/>
  <c r="I189" i="93"/>
  <c r="I175" i="93"/>
  <c r="I170" i="93"/>
  <c r="I169" i="93"/>
  <c r="I180" i="93"/>
  <c r="I176" i="93"/>
  <c r="I174" i="93"/>
  <c r="I219" i="93" l="1"/>
  <c r="F171" i="93"/>
  <c r="F173" i="93"/>
  <c r="F172" i="93"/>
  <c r="I173" i="93" l="1"/>
  <c r="F179" i="93"/>
  <c r="I179" i="93" s="1"/>
  <c r="I172" i="93"/>
  <c r="F178" i="93"/>
  <c r="I178" i="93" s="1"/>
  <c r="I171" i="93"/>
  <c r="F177" i="93"/>
  <c r="I177" i="93" s="1"/>
  <c r="I181" i="93" l="1"/>
  <c r="I135" i="93" l="1"/>
  <c r="I134" i="93"/>
  <c r="I133" i="93"/>
  <c r="I157" i="93"/>
  <c r="I156" i="93"/>
  <c r="I155" i="93"/>
  <c r="I154" i="93"/>
  <c r="I153" i="93"/>
  <c r="I152" i="93"/>
  <c r="I151" i="93"/>
  <c r="I149" i="93"/>
  <c r="I148" i="93"/>
  <c r="I147" i="93"/>
  <c r="I146" i="93"/>
  <c r="I145" i="93"/>
  <c r="I144" i="93"/>
  <c r="I143" i="93"/>
  <c r="I142" i="93"/>
  <c r="I141" i="93"/>
  <c r="I140" i="93"/>
  <c r="I138" i="93"/>
  <c r="I137" i="93"/>
  <c r="I136" i="93"/>
  <c r="I130" i="93"/>
  <c r="I128" i="93"/>
  <c r="I127" i="93"/>
  <c r="I126" i="93"/>
  <c r="I125" i="93"/>
  <c r="I124" i="93"/>
  <c r="I121" i="93"/>
  <c r="I120" i="93"/>
  <c r="I118" i="93"/>
  <c r="I117" i="93"/>
  <c r="I116" i="93"/>
  <c r="I112" i="93"/>
  <c r="I111" i="93"/>
  <c r="I110" i="93"/>
  <c r="I107" i="93"/>
  <c r="I106" i="93"/>
  <c r="I105" i="93"/>
  <c r="I104" i="93"/>
  <c r="I71" i="93"/>
  <c r="I72" i="93"/>
  <c r="I73" i="93"/>
  <c r="I74" i="93"/>
  <c r="I79" i="93"/>
  <c r="I80" i="93"/>
  <c r="I83" i="93"/>
  <c r="I84" i="93"/>
  <c r="I85" i="93"/>
  <c r="I86" i="93"/>
  <c r="I87" i="93"/>
  <c r="I89" i="93"/>
  <c r="I90" i="93"/>
  <c r="I91" i="93"/>
  <c r="I92" i="93"/>
  <c r="I94" i="93"/>
  <c r="I95" i="93"/>
  <c r="I96" i="93"/>
  <c r="I97" i="93"/>
  <c r="I98" i="93"/>
  <c r="I100" i="93"/>
  <c r="I70" i="93"/>
  <c r="I15" i="93"/>
  <c r="I16" i="93"/>
  <c r="I17" i="93"/>
  <c r="I18" i="93"/>
  <c r="I19" i="93"/>
  <c r="I20" i="93"/>
  <c r="I32" i="93"/>
  <c r="I34" i="93"/>
  <c r="I39" i="93"/>
  <c r="I40" i="93"/>
  <c r="I56" i="93"/>
  <c r="I57" i="93"/>
  <c r="I58" i="93"/>
  <c r="I59" i="93"/>
  <c r="I60" i="93"/>
  <c r="I61" i="93"/>
  <c r="I62" i="93"/>
  <c r="I64" i="93"/>
  <c r="F109" i="93" l="1"/>
  <c r="I109" i="93" s="1"/>
  <c r="F108" i="93"/>
  <c r="I108" i="93" s="1"/>
  <c r="F221" i="93"/>
  <c r="I221" i="93" s="1"/>
  <c r="F93" i="93"/>
  <c r="I93" i="93" s="1"/>
  <c r="F88" i="93"/>
  <c r="I88" i="93" s="1"/>
  <c r="F99" i="93"/>
  <c r="I99" i="93" s="1"/>
  <c r="F82" i="93"/>
  <c r="I82" i="93" s="1"/>
  <c r="F78" i="93"/>
  <c r="I78" i="93" s="1"/>
  <c r="F81" i="93" l="1"/>
  <c r="I81" i="93" s="1"/>
  <c r="F75" i="93"/>
  <c r="I75" i="93" s="1"/>
  <c r="F68" i="93"/>
  <c r="I68" i="93" s="1"/>
  <c r="F63" i="93"/>
  <c r="I63" i="93" s="1"/>
  <c r="F54" i="93"/>
  <c r="I54" i="93" s="1"/>
  <c r="F53" i="93"/>
  <c r="I53" i="93" s="1"/>
  <c r="F52" i="93"/>
  <c r="I52" i="93" s="1"/>
  <c r="F51" i="93"/>
  <c r="I51" i="93" s="1"/>
  <c r="F41" i="93"/>
  <c r="I41" i="93" s="1"/>
  <c r="F42" i="93"/>
  <c r="I42" i="93" s="1"/>
  <c r="F43" i="93"/>
  <c r="I43" i="93" s="1"/>
  <c r="F44" i="93"/>
  <c r="I44" i="93" s="1"/>
  <c r="F45" i="93"/>
  <c r="I45" i="93" s="1"/>
  <c r="F46" i="93"/>
  <c r="I46" i="93" s="1"/>
  <c r="F47" i="93"/>
  <c r="I47" i="93" s="1"/>
  <c r="F48" i="93"/>
  <c r="I48" i="93" s="1"/>
  <c r="F49" i="93"/>
  <c r="I49" i="93" s="1"/>
  <c r="F50" i="93"/>
  <c r="I50" i="93" s="1"/>
  <c r="F55" i="93"/>
  <c r="I55" i="93" s="1"/>
  <c r="F33" i="93" l="1"/>
  <c r="I33" i="93" s="1"/>
  <c r="F35" i="93"/>
  <c r="I35" i="93" s="1"/>
  <c r="F36" i="93"/>
  <c r="I36" i="93" s="1"/>
  <c r="F37" i="93"/>
  <c r="I37" i="93" s="1"/>
  <c r="F38" i="93"/>
  <c r="I38" i="93" s="1"/>
  <c r="F28" i="93"/>
  <c r="I28" i="93" s="1"/>
  <c r="F26" i="93"/>
  <c r="I26" i="93" s="1"/>
  <c r="F27" i="93"/>
  <c r="I27" i="93" s="1"/>
  <c r="F29" i="93"/>
  <c r="I29" i="93" s="1"/>
  <c r="F30" i="93"/>
  <c r="I30" i="93" s="1"/>
  <c r="F31" i="93"/>
  <c r="I31" i="93" s="1"/>
  <c r="F76" i="93"/>
  <c r="I76" i="93" s="1"/>
  <c r="F77" i="93"/>
  <c r="I77" i="93" s="1"/>
  <c r="F21" i="93"/>
  <c r="I21" i="93" s="1"/>
  <c r="F22" i="93"/>
  <c r="I22" i="93" s="1"/>
  <c r="F23" i="93"/>
  <c r="I23" i="93" s="1"/>
  <c r="F24" i="93"/>
  <c r="I24" i="93" s="1"/>
  <c r="F25" i="93"/>
  <c r="I25" i="93" s="1"/>
  <c r="I13" i="93"/>
  <c r="I14" i="93"/>
  <c r="F119" i="93" l="1"/>
  <c r="I119" i="93" s="1"/>
  <c r="I66" i="93"/>
  <c r="F65" i="93"/>
  <c r="I65" i="93" s="1"/>
  <c r="I67" i="93" l="1"/>
  <c r="I101" i="93" s="1"/>
  <c r="F129" i="93" l="1"/>
  <c r="I129" i="93" s="1"/>
  <c r="F139" i="93"/>
  <c r="I139" i="93" s="1"/>
  <c r="F150" i="93"/>
  <c r="I150" i="93" s="1"/>
  <c r="I158" i="93" l="1"/>
  <c r="I103" i="93" l="1"/>
  <c r="I113" i="93"/>
  <c r="F123" i="93" l="1"/>
  <c r="I123" i="93" s="1"/>
  <c r="F122" i="93"/>
  <c r="I122" i="93" s="1"/>
  <c r="I115" i="93"/>
  <c r="B114" i="93"/>
  <c r="I102" i="93"/>
  <c r="I114" i="93" s="1"/>
  <c r="B101" i="93"/>
  <c r="I131" i="93" l="1"/>
  <c r="I161" i="93" s="1"/>
  <c r="I162" i="93" l="1"/>
  <c r="I163" i="93" s="1"/>
</calcChain>
</file>

<file path=xl/sharedStrings.xml><?xml version="1.0" encoding="utf-8"?>
<sst xmlns="http://schemas.openxmlformats.org/spreadsheetml/2006/main" count="319" uniqueCount="145">
  <si>
    <t>"VAL CLARET"</t>
  </si>
  <si>
    <t>67, boulevard du Val Claret</t>
  </si>
  <si>
    <t>11 rue Armeny</t>
  </si>
  <si>
    <t>06600 ANTIBES</t>
  </si>
  <si>
    <t>13006 MARSEILLE</t>
  </si>
  <si>
    <t>DECOMPOSITION  DU  PRIX  GLOBAL  ET  FORFAITAIRE</t>
  </si>
  <si>
    <t>Bâtiments F et G : logements LLS</t>
  </si>
  <si>
    <t>L'Entrepreneur devra impérativement détailler son offre en tenant compte de la décomposition des postes et sous-postes du présent bordereau et se reporter pour chaque ouvrage, à l'article correspondant et aux prescriptions particulières du CCTP.
Toutes les sujétions inhérentes aux prestations concernées devront être prises en compte dans le prix unitaire des ouvrages.</t>
  </si>
  <si>
    <t xml:space="preserve"> </t>
  </si>
  <si>
    <t>Code</t>
  </si>
  <si>
    <t>Désignation des ouvrages</t>
  </si>
  <si>
    <t>U.</t>
  </si>
  <si>
    <t>Qté entreprise</t>
  </si>
  <si>
    <t>P.U.</t>
  </si>
  <si>
    <t>Montant</t>
  </si>
  <si>
    <t>PM</t>
  </si>
  <si>
    <t>01</t>
  </si>
  <si>
    <t>01.01</t>
  </si>
  <si>
    <t>SO</t>
  </si>
  <si>
    <t>01.02</t>
  </si>
  <si>
    <t>01.03</t>
  </si>
  <si>
    <t>01.04</t>
  </si>
  <si>
    <t>Ens</t>
  </si>
  <si>
    <t>02</t>
  </si>
  <si>
    <t>02.01</t>
  </si>
  <si>
    <t>02.02</t>
  </si>
  <si>
    <t>02.03</t>
  </si>
  <si>
    <t>03</t>
  </si>
  <si>
    <t>03.01</t>
  </si>
  <si>
    <t>04</t>
  </si>
  <si>
    <t>05</t>
  </si>
  <si>
    <t>Montant total H.T.</t>
  </si>
  <si>
    <t>T.V.A. 20,00%</t>
  </si>
  <si>
    <t>Montant total T.T.C.</t>
  </si>
  <si>
    <t>Bât F</t>
  </si>
  <si>
    <t>Bât G</t>
  </si>
  <si>
    <t>Quantité totale</t>
  </si>
  <si>
    <t>-</t>
  </si>
  <si>
    <t>ml</t>
  </si>
  <si>
    <t>U</t>
  </si>
  <si>
    <t>03.01.01</t>
  </si>
  <si>
    <t>03.01.02</t>
  </si>
  <si>
    <t>03.01.03</t>
  </si>
  <si>
    <t>03.01.04</t>
  </si>
  <si>
    <t>03.01.05</t>
  </si>
  <si>
    <t>03.01.06</t>
  </si>
  <si>
    <t>04.01</t>
  </si>
  <si>
    <t>04.02</t>
  </si>
  <si>
    <t>PSE : PRESTATION SUPPLEMENTAIRE EVENTUELLE</t>
  </si>
  <si>
    <t>05.01</t>
  </si>
  <si>
    <t>Sous total</t>
  </si>
  <si>
    <t>01.05</t>
  </si>
  <si>
    <t>05.02</t>
  </si>
  <si>
    <t>05.03</t>
  </si>
  <si>
    <t>05.04</t>
  </si>
  <si>
    <t>MENUISERIES EXTERIEURES - FERMETURES</t>
  </si>
  <si>
    <t>MENUISERIES EXTERIEURES ALU</t>
  </si>
  <si>
    <t>Bloc-baie manuel</t>
  </si>
  <si>
    <t>Bicoloration RAL 1001 à l'extérieur + blanc à l'intérieur</t>
  </si>
  <si>
    <t>Type 08 - 0.90 x 2.20 mht à 1 OF</t>
  </si>
  <si>
    <t>Affaiblissement 29dB</t>
  </si>
  <si>
    <t>Affaiblissement 30dB</t>
  </si>
  <si>
    <t>Affaiblissement 31dB</t>
  </si>
  <si>
    <t>Affaiblissement 32dB</t>
  </si>
  <si>
    <t>Affaiblissement 33dB</t>
  </si>
  <si>
    <t>Affaiblissement 34dB</t>
  </si>
  <si>
    <t>Affaiblissement 35dB</t>
  </si>
  <si>
    <t>Affaiblissement 36dB</t>
  </si>
  <si>
    <t>Affaiblissement 37dB</t>
  </si>
  <si>
    <t>Affaiblissement 38dB</t>
  </si>
  <si>
    <t>Affaiblissement 39dB</t>
  </si>
  <si>
    <t>Type 08 - 0.90 x 2.20 mht à 1 OF - vitrage translucide</t>
  </si>
  <si>
    <t>Type 09 - 1.94 x 2.20 mht à 2 OF</t>
  </si>
  <si>
    <t>Châssis en angle avec poteau d'angle</t>
  </si>
  <si>
    <t>Type 10 - 1.80 + 1.80 x 2.20 mht, 2 OF + 2 fixes</t>
  </si>
  <si>
    <t>Affaiblissement 40dB</t>
  </si>
  <si>
    <t>Affaiblissement 30 + 31 dB</t>
  </si>
  <si>
    <t>Affaiblissement 33 + 34 dB</t>
  </si>
  <si>
    <t>Affaiblissement 34 + 37 dB</t>
  </si>
  <si>
    <t>Affaiblissement 35+ 37 dB</t>
  </si>
  <si>
    <t>Affaiblissement 36 + 38 dB</t>
  </si>
  <si>
    <t>Bloc-baie motorisé</t>
  </si>
  <si>
    <t>Handitoit</t>
  </si>
  <si>
    <t>Baie seule (VR indépendant avec coffre acoustique en bois)</t>
  </si>
  <si>
    <t>Affaiblissement 41dB</t>
  </si>
  <si>
    <t>Affaiblissement 42 dB</t>
  </si>
  <si>
    <t>Affaiblissement 38 dB</t>
  </si>
  <si>
    <t>Baie parties communes sans VR</t>
  </si>
  <si>
    <t>RAL 1001</t>
  </si>
  <si>
    <t>Type 03 - 2.59 x 4.00 en double hauteur RDC/R+1</t>
  </si>
  <si>
    <t xml:space="preserve"> - un châssis à soufflet, de dimension 1.00 x 1.21 mht,</t>
  </si>
  <si>
    <t xml:space="preserve"> - 1 châssis fixe latéral, dimension 1.59 x 1.21 mht.</t>
  </si>
  <si>
    <t xml:space="preserve"> - 1 bandeau plein à mi-hauteur en nez de dalle de 2.59 x 0.38 mht</t>
  </si>
  <si>
    <t xml:space="preserve"> - 2 châssis fixes de 1.59 + 1.00 x 2.41 m ht en imposte</t>
  </si>
  <si>
    <t>Type 04 et 05 - 1.59 x 4.36 en double hauteur R+2/R+3</t>
  </si>
  <si>
    <t xml:space="preserve"> - un châssis oscillo-battant, de dimension 1.00 x 1.61 mht,</t>
  </si>
  <si>
    <t xml:space="preserve"> - 1 châssis fixe latéral, dimension 0.59 x 1.61 mht.</t>
  </si>
  <si>
    <t xml:space="preserve"> - 1 bandeau plein à mi-hauteur en nez de dalle de 1.59 x 0.38 mht</t>
  </si>
  <si>
    <t xml:space="preserve"> - 2 châssis fixes de 0.59 + 1.00 x 2.41 m ht en imposte</t>
  </si>
  <si>
    <t>Essais acoustiques</t>
  </si>
  <si>
    <t>FERMETURES</t>
  </si>
  <si>
    <t>Volets roulants compris coffres acoustiques en bois</t>
  </si>
  <si>
    <t>Dn,e,w+Ctr = 55 dB sans entrée d’air</t>
  </si>
  <si>
    <t>Manœuvre manuelle</t>
  </si>
  <si>
    <t>0.90 x 2.20</t>
  </si>
  <si>
    <t>1.80 x 1.80 x 2.20</t>
  </si>
  <si>
    <t>Stores extérieurs</t>
  </si>
  <si>
    <t>Stores intérieurs</t>
  </si>
  <si>
    <t>AUTRES OUVRAGES</t>
  </si>
  <si>
    <t>Accessoires</t>
  </si>
  <si>
    <t>Bavettes</t>
  </si>
  <si>
    <t>Réservation et pose des entrées d'air</t>
  </si>
  <si>
    <r>
      <t>Nombre de séjours</t>
    </r>
    <r>
      <rPr>
        <i/>
        <sz val="8"/>
        <rFont val="Arial"/>
        <family val="2"/>
      </rPr>
      <t xml:space="preserve"> </t>
    </r>
  </si>
  <si>
    <t>Nombre de chambres</t>
  </si>
  <si>
    <t>Profil d'habillage</t>
  </si>
  <si>
    <t>Equerre ou précadre de fixation</t>
  </si>
  <si>
    <t>Coffres de volets roulants rapportés</t>
  </si>
  <si>
    <t>Seuil sur joint de dilatation</t>
  </si>
  <si>
    <t>HALLS D'ENTREE</t>
  </si>
  <si>
    <t>Porte extérieure de hall d'entrée</t>
  </si>
  <si>
    <r>
      <rPr>
        <b/>
        <sz val="10"/>
        <color theme="1"/>
        <rFont val="Arial"/>
        <family val="2"/>
      </rPr>
      <t>Ensemble vitré</t>
    </r>
    <r>
      <rPr>
        <sz val="10"/>
        <color theme="1"/>
        <rFont val="Arial"/>
        <family val="2"/>
      </rPr>
      <t xml:space="preserve"> en double hauteur de </t>
    </r>
    <r>
      <rPr>
        <b/>
        <sz val="10"/>
        <color theme="1"/>
        <rFont val="Arial"/>
        <family val="2"/>
      </rPr>
      <t xml:space="preserve">2.48 x 5.20 </t>
    </r>
    <r>
      <rPr>
        <sz val="10"/>
        <color theme="1"/>
        <rFont val="Arial"/>
        <family val="2"/>
      </rPr>
      <t>mht, à</t>
    </r>
  </si>
  <si>
    <t>rupture de pont thermique, intégrant :</t>
  </si>
  <si>
    <r>
      <t xml:space="preserve"> - une porte OF avec </t>
    </r>
    <r>
      <rPr>
        <b/>
        <sz val="10"/>
        <color theme="1"/>
        <rFont val="Arial"/>
        <family val="2"/>
      </rPr>
      <t>ventouses</t>
    </r>
    <r>
      <rPr>
        <sz val="10"/>
        <color theme="1"/>
        <rFont val="Arial"/>
        <family val="2"/>
      </rPr>
      <t xml:space="preserve"> commandées par vidéophone et</t>
    </r>
  </si>
  <si>
    <t xml:space="preserve">   lecteur Vigik et bouton de décondamnation, dim 1.10 x 2.42 mht,</t>
  </si>
  <si>
    <t xml:space="preserve"> - 1 châssis fixe latéral, dimension 1.30 x 2.42 mht.</t>
  </si>
  <si>
    <t xml:space="preserve"> - 1 poteau technique incorporé</t>
  </si>
  <si>
    <t xml:space="preserve"> - 1 bandeau plein à mi-hauteur en nez de dalle de 2.48 x 0.38 mht</t>
  </si>
  <si>
    <t xml:space="preserve"> - 2 châssis fixes de 1.18 + 1.30 x 2.41 m ht en imposte</t>
  </si>
  <si>
    <t>Porte intérieure de hall d'entrée</t>
  </si>
  <si>
    <r>
      <rPr>
        <b/>
        <sz val="10"/>
        <color theme="1"/>
        <rFont val="Arial"/>
        <family val="2"/>
      </rPr>
      <t>Ensemble vitré</t>
    </r>
    <r>
      <rPr>
        <sz val="10"/>
        <color theme="1"/>
        <rFont val="Arial"/>
        <family val="2"/>
      </rPr>
      <t xml:space="preserve"> en double hauteur de </t>
    </r>
    <r>
      <rPr>
        <b/>
        <sz val="10"/>
        <color theme="1"/>
        <rFont val="Arial"/>
        <family val="2"/>
      </rPr>
      <t xml:space="preserve">1.60 x 5.20 </t>
    </r>
    <r>
      <rPr>
        <sz val="10"/>
        <color theme="1"/>
        <rFont val="Arial"/>
        <family val="2"/>
      </rPr>
      <t>mht,</t>
    </r>
  </si>
  <si>
    <t>série froide, intégrant :</t>
  </si>
  <si>
    <r>
      <t xml:space="preserve"> - une porte OF avec </t>
    </r>
    <r>
      <rPr>
        <b/>
        <sz val="10"/>
        <color theme="1"/>
        <rFont val="Arial"/>
        <family val="2"/>
      </rPr>
      <t>pêne à rouleau</t>
    </r>
    <r>
      <rPr>
        <sz val="10"/>
        <color theme="1"/>
        <rFont val="Arial"/>
        <family val="2"/>
      </rPr>
      <t>, de dimension 1.10 x 2.42 mht,</t>
    </r>
  </si>
  <si>
    <t xml:space="preserve"> - 1 châssis fixe latéral, dimension 0.40 x 2.42 mht.</t>
  </si>
  <si>
    <t xml:space="preserve"> - 1 bandeau plein à mi-hauteur en nez de dalle de 1.58 x 0.38 mht</t>
  </si>
  <si>
    <t xml:space="preserve"> - 2 châssis fixes de 1.20 + 0.40 x 2.42 m ht en imposte</t>
  </si>
  <si>
    <t>Volets roulants bioclimatiques SIPARLIGHT</t>
  </si>
  <si>
    <t>Moins-value : Volets roulants ALUMINIUM classique</t>
  </si>
  <si>
    <t>Plus-value : Volets roulants BIOCLIMATIQUES</t>
  </si>
  <si>
    <t>Suppression de la motorisation des volets roulants</t>
  </si>
  <si>
    <t>Menuiseries en PVC plaxé</t>
  </si>
  <si>
    <t>Moins-value : Menuiseries ALU, dimensions 90 x 220cm</t>
  </si>
  <si>
    <t>ens</t>
  </si>
  <si>
    <t>Plus-value : Menuiseries PVC, dimensions 90 x 220cm</t>
  </si>
  <si>
    <t>Serrure à clé</t>
  </si>
  <si>
    <t>Juin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</si>
</sst>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Lot n° &quot;00"/>
    <numFmt numFmtId="165" formatCode="&quot;• &quot;@"/>
    <numFmt numFmtId="166" formatCode="&quot;Montant HT Chapitre &quot;@"/>
    <numFmt numFmtId="167" formatCode="&quot;Dimensions &quot;@&quot;m hauteur&quot;"/>
  </numFmts>
  <fonts count="4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9"/>
      <color theme="0" tint="-0.499984740745262"/>
      <name val="Arial"/>
      <family val="2"/>
    </font>
    <font>
      <b/>
      <sz val="16"/>
      <name val="Times New Roman"/>
      <family val="1"/>
    </font>
    <font>
      <b/>
      <i/>
      <sz val="26"/>
      <name val="Yu Gothic"/>
      <family val="2"/>
    </font>
    <font>
      <b/>
      <sz val="18"/>
      <name val="Arial"/>
      <family val="2"/>
    </font>
    <font>
      <i/>
      <sz val="8"/>
      <name val="Arial"/>
      <family val="2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sz val="9"/>
      <name val="Arial"/>
      <family val="2"/>
      <charset val="1"/>
    </font>
    <font>
      <b/>
      <i/>
      <sz val="9"/>
      <name val="Arial"/>
      <family val="2"/>
      <charset val="1"/>
    </font>
    <font>
      <b/>
      <sz val="10"/>
      <name val="Arial"/>
      <family val="2"/>
      <charset val="1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sz val="11"/>
      <color indexed="8"/>
      <name val="Calibri"/>
      <family val="2"/>
      <charset val="1"/>
    </font>
    <font>
      <b/>
      <i/>
      <sz val="26"/>
      <color rgb="FFFF0000"/>
      <name val="Yu Gothic"/>
      <family val="2"/>
    </font>
    <font>
      <b/>
      <i/>
      <sz val="8"/>
      <color rgb="FFFF0000"/>
      <name val="Arial"/>
      <family val="2"/>
    </font>
    <font>
      <b/>
      <i/>
      <sz val="10"/>
      <color rgb="FFFF0000"/>
      <name val="Arial"/>
      <family val="2"/>
    </font>
    <font>
      <b/>
      <i/>
      <sz val="16"/>
      <color rgb="FFFF0000"/>
      <name val="Times New Roman"/>
      <family val="1"/>
    </font>
    <font>
      <b/>
      <i/>
      <sz val="9"/>
      <color rgb="FFFF0000"/>
      <name val="Arial"/>
      <family val="2"/>
    </font>
    <font>
      <i/>
      <sz val="10"/>
      <color rgb="FFFF0000"/>
      <name val="Arial"/>
      <family val="2"/>
      <charset val="1"/>
    </font>
    <font>
      <b/>
      <i/>
      <sz val="12"/>
      <color rgb="FFFF0000"/>
      <name val="Arial"/>
      <family val="2"/>
    </font>
    <font>
      <i/>
      <sz val="9"/>
      <color rgb="FFFF0000"/>
      <name val="Arial"/>
      <family val="2"/>
    </font>
    <font>
      <b/>
      <i/>
      <sz val="12"/>
      <color rgb="FFFF0000"/>
      <name val="Arial"/>
      <family val="2"/>
      <charset val="1"/>
    </font>
    <font>
      <i/>
      <sz val="10"/>
      <color rgb="FFFF0000"/>
      <name val="Calibri"/>
      <family val="2"/>
      <scheme val="minor"/>
    </font>
    <font>
      <i/>
      <sz val="10"/>
      <color rgb="FFFF000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6"/>
      <name val="Calibri"/>
      <family val="2"/>
      <scheme val="minor"/>
    </font>
    <font>
      <b/>
      <i/>
      <sz val="9"/>
      <color rgb="FFD81652"/>
      <name val="Arial"/>
      <family val="2"/>
    </font>
    <font>
      <b/>
      <i/>
      <u/>
      <sz val="9"/>
      <name val="Arial"/>
      <family val="2"/>
    </font>
    <font>
      <b/>
      <i/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9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dashDotDot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ashDotDot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auto="1"/>
      </right>
      <top style="dashed">
        <color indexed="8"/>
      </top>
      <bottom style="dashed">
        <color indexed="8"/>
      </bottom>
      <diagonal/>
    </border>
    <border>
      <left style="thin">
        <color indexed="64"/>
      </left>
      <right/>
      <top style="dashed">
        <color indexed="8"/>
      </top>
      <bottom style="dashed">
        <color indexed="8"/>
      </bottom>
      <diagonal/>
    </border>
    <border>
      <left style="thin">
        <color indexed="64"/>
      </left>
      <right style="thin">
        <color indexed="64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thin">
        <color indexed="8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ashed">
        <color indexed="8"/>
      </bottom>
      <diagonal/>
    </border>
    <border>
      <left style="medium">
        <color indexed="8"/>
      </left>
      <right style="thin">
        <color auto="1"/>
      </right>
      <top style="dashDotDot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dashDotDot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auto="1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7" fillId="0" borderId="0"/>
    <xf numFmtId="0" fontId="1" fillId="0" borderId="0"/>
    <xf numFmtId="0" fontId="26" fillId="0" borderId="0"/>
  </cellStyleXfs>
  <cellXfs count="147">
    <xf numFmtId="0" fontId="0" fillId="0" borderId="0" xfId="0"/>
    <xf numFmtId="4" fontId="15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5" fillId="0" borderId="2" xfId="1" applyFont="1" applyBorder="1" applyAlignment="1">
      <alignment horizontal="center" vertical="center"/>
    </xf>
    <xf numFmtId="0" fontId="16" fillId="0" borderId="0" xfId="1" applyFont="1" applyAlignment="1">
      <alignment horizontal="left" vertical="center"/>
    </xf>
    <xf numFmtId="3" fontId="5" fillId="0" borderId="2" xfId="1" applyNumberFormat="1" applyFont="1" applyBorder="1" applyAlignment="1">
      <alignment horizontal="center" vertical="center"/>
    </xf>
    <xf numFmtId="0" fontId="17" fillId="0" borderId="0" xfId="2" applyAlignment="1">
      <alignment vertical="center"/>
    </xf>
    <xf numFmtId="4" fontId="17" fillId="0" borderId="0" xfId="2" applyNumberFormat="1" applyAlignment="1">
      <alignment vertical="center"/>
    </xf>
    <xf numFmtId="0" fontId="19" fillId="0" borderId="3" xfId="2" applyFont="1" applyBorder="1" applyAlignment="1">
      <alignment horizontal="left" vertical="center"/>
    </xf>
    <xf numFmtId="0" fontId="18" fillId="0" borderId="4" xfId="2" applyFont="1" applyBorder="1" applyAlignment="1">
      <alignment horizontal="center" vertical="center"/>
    </xf>
    <xf numFmtId="0" fontId="17" fillId="0" borderId="0" xfId="2"/>
    <xf numFmtId="164" fontId="22" fillId="3" borderId="0" xfId="2" applyNumberFormat="1" applyFont="1" applyFill="1" applyAlignment="1">
      <alignment horizontal="left" vertical="center"/>
    </xf>
    <xf numFmtId="165" fontId="22" fillId="3" borderId="0" xfId="2" applyNumberFormat="1" applyFont="1" applyFill="1" applyAlignment="1">
      <alignment horizontal="left" vertical="center"/>
    </xf>
    <xf numFmtId="0" fontId="18" fillId="3" borderId="0" xfId="2" applyFont="1" applyFill="1" applyAlignment="1">
      <alignment horizontal="left" vertical="center"/>
    </xf>
    <xf numFmtId="4" fontId="17" fillId="0" borderId="0" xfId="2" applyNumberFormat="1"/>
    <xf numFmtId="0" fontId="23" fillId="0" borderId="0" xfId="2" applyFont="1"/>
    <xf numFmtId="4" fontId="23" fillId="0" borderId="0" xfId="2" applyNumberFormat="1" applyFont="1"/>
    <xf numFmtId="0" fontId="14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4" fontId="1" fillId="0" borderId="6" xfId="4" applyNumberFormat="1" applyFont="1" applyBorder="1" applyAlignment="1">
      <alignment vertical="center"/>
    </xf>
    <xf numFmtId="0" fontId="1" fillId="0" borderId="0" xfId="2" applyFont="1"/>
    <xf numFmtId="0" fontId="1" fillId="0" borderId="0" xfId="2" applyFont="1" applyAlignment="1">
      <alignment vertical="top"/>
    </xf>
    <xf numFmtId="0" fontId="1" fillId="0" borderId="6" xfId="4" applyFont="1" applyBorder="1" applyAlignment="1">
      <alignment vertical="center"/>
    </xf>
    <xf numFmtId="3" fontId="5" fillId="0" borderId="6" xfId="2" applyNumberFormat="1" applyFont="1" applyBorder="1" applyAlignment="1">
      <alignment horizontal="center" vertical="top"/>
    </xf>
    <xf numFmtId="3" fontId="1" fillId="0" borderId="6" xfId="4" applyNumberFormat="1" applyFont="1" applyBorder="1" applyAlignment="1">
      <alignment vertical="center"/>
    </xf>
    <xf numFmtId="4" fontId="3" fillId="0" borderId="2" xfId="1" applyNumberFormat="1" applyFont="1" applyBorder="1" applyAlignment="1">
      <alignment horizontal="center" vertical="center"/>
    </xf>
    <xf numFmtId="166" fontId="9" fillId="0" borderId="1" xfId="1" applyNumberFormat="1" applyFont="1" applyBorder="1" applyAlignment="1">
      <alignment horizontal="right" vertical="center"/>
    </xf>
    <xf numFmtId="0" fontId="5" fillId="0" borderId="7" xfId="1" quotePrefix="1" applyFont="1" applyBorder="1" applyAlignment="1">
      <alignment horizontal="left" vertical="center"/>
    </xf>
    <xf numFmtId="0" fontId="5" fillId="0" borderId="9" xfId="1" applyFont="1" applyBorder="1" applyAlignment="1">
      <alignment horizontal="center" vertical="center"/>
    </xf>
    <xf numFmtId="3" fontId="5" fillId="0" borderId="9" xfId="1" applyNumberFormat="1" applyFont="1" applyBorder="1" applyAlignment="1">
      <alignment horizontal="center" vertical="center"/>
    </xf>
    <xf numFmtId="0" fontId="9" fillId="0" borderId="8" xfId="1" applyFont="1" applyBorder="1" applyAlignment="1">
      <alignment horizontal="right"/>
    </xf>
    <xf numFmtId="4" fontId="7" fillId="0" borderId="10" xfId="2" applyNumberFormat="1" applyFont="1" applyBorder="1" applyAlignment="1">
      <alignment vertical="top"/>
    </xf>
    <xf numFmtId="4" fontId="7" fillId="0" borderId="11" xfId="2" applyNumberFormat="1" applyFont="1" applyBorder="1" applyAlignment="1">
      <alignment horizontal="right"/>
    </xf>
    <xf numFmtId="0" fontId="5" fillId="0" borderId="12" xfId="1" quotePrefix="1" applyFont="1" applyBorder="1" applyAlignment="1">
      <alignment vertical="center"/>
    </xf>
    <xf numFmtId="4" fontId="5" fillId="0" borderId="13" xfId="1" applyNumberFormat="1" applyFont="1" applyBorder="1" applyAlignment="1">
      <alignment horizontal="center" vertical="center"/>
    </xf>
    <xf numFmtId="3" fontId="24" fillId="0" borderId="14" xfId="2" applyNumberFormat="1" applyFont="1" applyBorder="1" applyAlignment="1">
      <alignment horizontal="center" vertical="center"/>
    </xf>
    <xf numFmtId="3" fontId="24" fillId="0" borderId="14" xfId="2" applyNumberFormat="1" applyFont="1" applyBorder="1" applyAlignment="1">
      <alignment horizontal="center" vertical="center" wrapText="1"/>
    </xf>
    <xf numFmtId="3" fontId="37" fillId="0" borderId="6" xfId="4" applyNumberFormat="1" applyFont="1" applyBorder="1" applyAlignment="1">
      <alignment vertical="center"/>
    </xf>
    <xf numFmtId="3" fontId="31" fillId="0" borderId="2" xfId="1" applyNumberFormat="1" applyFont="1" applyBorder="1" applyAlignment="1">
      <alignment horizontal="center" vertical="center"/>
    </xf>
    <xf numFmtId="3" fontId="17" fillId="0" borderId="0" xfId="2" applyNumberFormat="1" applyAlignment="1">
      <alignment vertical="center"/>
    </xf>
    <xf numFmtId="3" fontId="29" fillId="0" borderId="0" xfId="3" applyNumberFormat="1" applyFont="1" applyAlignment="1">
      <alignment vertical="center"/>
    </xf>
    <xf numFmtId="3" fontId="14" fillId="0" borderId="0" xfId="1" applyNumberFormat="1" applyFont="1" applyAlignment="1">
      <alignment vertical="center"/>
    </xf>
    <xf numFmtId="3" fontId="27" fillId="0" borderId="0" xfId="1" applyNumberFormat="1" applyFont="1" applyAlignment="1">
      <alignment vertical="center"/>
    </xf>
    <xf numFmtId="3" fontId="13" fillId="0" borderId="0" xfId="1" applyNumberFormat="1" applyFont="1" applyAlignment="1">
      <alignment vertical="center"/>
    </xf>
    <xf numFmtId="3" fontId="30" fillId="0" borderId="0" xfId="1" applyNumberFormat="1" applyFont="1" applyAlignment="1">
      <alignment vertical="center"/>
    </xf>
    <xf numFmtId="3" fontId="31" fillId="0" borderId="0" xfId="3" applyNumberFormat="1" applyFont="1" applyAlignment="1">
      <alignment vertical="center"/>
    </xf>
    <xf numFmtId="3" fontId="32" fillId="0" borderId="0" xfId="2" applyNumberFormat="1" applyFont="1" applyAlignment="1">
      <alignment vertical="center"/>
    </xf>
    <xf numFmtId="3" fontId="18" fillId="0" borderId="4" xfId="2" applyNumberFormat="1" applyFont="1" applyBorder="1" applyAlignment="1">
      <alignment horizontal="center" vertical="center"/>
    </xf>
    <xf numFmtId="3" fontId="33" fillId="0" borderId="4" xfId="2" applyNumberFormat="1" applyFont="1" applyBorder="1" applyAlignment="1">
      <alignment horizontal="center" vertical="center"/>
    </xf>
    <xf numFmtId="3" fontId="18" fillId="3" borderId="0" xfId="2" applyNumberFormat="1" applyFont="1" applyFill="1" applyAlignment="1">
      <alignment horizontal="left" vertical="center"/>
    </xf>
    <xf numFmtId="3" fontId="35" fillId="3" borderId="0" xfId="2" applyNumberFormat="1" applyFont="1" applyFill="1" applyAlignment="1">
      <alignment horizontal="left" vertical="center"/>
    </xf>
    <xf numFmtId="3" fontId="23" fillId="0" borderId="0" xfId="2" applyNumberFormat="1" applyFont="1"/>
    <xf numFmtId="3" fontId="36" fillId="0" borderId="0" xfId="2" applyNumberFormat="1" applyFont="1"/>
    <xf numFmtId="3" fontId="17" fillId="0" borderId="0" xfId="2" applyNumberFormat="1"/>
    <xf numFmtId="3" fontId="32" fillId="0" borderId="0" xfId="2" applyNumberFormat="1" applyFont="1"/>
    <xf numFmtId="3" fontId="31" fillId="0" borderId="10" xfId="2" applyNumberFormat="1" applyFont="1" applyBorder="1" applyAlignment="1">
      <alignment horizontal="center" vertical="top"/>
    </xf>
    <xf numFmtId="4" fontId="18" fillId="0" borderId="4" xfId="2" applyNumberFormat="1" applyFont="1" applyBorder="1" applyAlignment="1">
      <alignment horizontal="center" vertical="center"/>
    </xf>
    <xf numFmtId="4" fontId="18" fillId="0" borderId="5" xfId="2" applyNumberFormat="1" applyFont="1" applyBorder="1" applyAlignment="1">
      <alignment horizontal="center" vertical="center"/>
    </xf>
    <xf numFmtId="4" fontId="18" fillId="3" borderId="0" xfId="2" applyNumberFormat="1" applyFont="1" applyFill="1" applyAlignment="1">
      <alignment horizontal="left" vertical="center"/>
    </xf>
    <xf numFmtId="0" fontId="25" fillId="0" borderId="14" xfId="2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/>
    </xf>
    <xf numFmtId="3" fontId="5" fillId="0" borderId="16" xfId="1" applyNumberFormat="1" applyFont="1" applyBorder="1" applyAlignment="1">
      <alignment horizontal="center" vertical="center"/>
    </xf>
    <xf numFmtId="3" fontId="31" fillId="0" borderId="17" xfId="2" applyNumberFormat="1" applyFont="1" applyBorder="1" applyAlignment="1">
      <alignment horizontal="center" vertical="top"/>
    </xf>
    <xf numFmtId="4" fontId="1" fillId="0" borderId="17" xfId="2" applyNumberFormat="1" applyFont="1" applyBorder="1" applyAlignment="1">
      <alignment vertical="top"/>
    </xf>
    <xf numFmtId="3" fontId="5" fillId="0" borderId="16" xfId="1" applyNumberFormat="1" applyFont="1" applyBorder="1" applyAlignment="1">
      <alignment horizontal="center"/>
    </xf>
    <xf numFmtId="4" fontId="1" fillId="0" borderId="18" xfId="2" applyNumberFormat="1" applyFont="1" applyBorder="1" applyAlignment="1">
      <alignment horizontal="right"/>
    </xf>
    <xf numFmtId="0" fontId="3" fillId="0" borderId="15" xfId="1" applyFont="1" applyBorder="1" applyAlignment="1">
      <alignment horizontal="left" vertical="center"/>
    </xf>
    <xf numFmtId="0" fontId="3" fillId="0" borderId="15" xfId="1" quotePrefix="1" applyFont="1" applyBorder="1" applyAlignment="1">
      <alignment horizontal="left" vertical="center"/>
    </xf>
    <xf numFmtId="0" fontId="8" fillId="0" borderId="15" xfId="1" applyFont="1" applyBorder="1" applyAlignment="1">
      <alignment horizontal="left" indent="8"/>
    </xf>
    <xf numFmtId="0" fontId="8" fillId="0" borderId="15" xfId="1" applyFont="1" applyBorder="1" applyAlignment="1">
      <alignment horizontal="left" indent="4"/>
    </xf>
    <xf numFmtId="0" fontId="5" fillId="0" borderId="15" xfId="1" applyFont="1" applyBorder="1" applyAlignment="1">
      <alignment horizontal="left" indent="2"/>
    </xf>
    <xf numFmtId="0" fontId="6" fillId="0" borderId="15" xfId="1" quotePrefix="1" applyFont="1" applyBorder="1" applyAlignment="1">
      <alignment horizontal="left" indent="4"/>
    </xf>
    <xf numFmtId="0" fontId="4" fillId="0" borderId="17" xfId="4" applyFont="1" applyBorder="1" applyAlignment="1">
      <alignment horizontal="right" vertical="center"/>
    </xf>
    <xf numFmtId="0" fontId="3" fillId="2" borderId="15" xfId="1" applyFont="1" applyFill="1" applyBorder="1" applyAlignment="1">
      <alignment horizontal="left" vertical="center"/>
    </xf>
    <xf numFmtId="0" fontId="6" fillId="0" borderId="15" xfId="1" applyFont="1" applyBorder="1" applyAlignment="1">
      <alignment horizontal="left" vertical="center"/>
    </xf>
    <xf numFmtId="0" fontId="5" fillId="0" borderId="17" xfId="2" applyFont="1" applyBorder="1" applyAlignment="1">
      <alignment horizontal="center" vertical="top"/>
    </xf>
    <xf numFmtId="3" fontId="5" fillId="0" borderId="17" xfId="2" applyNumberFormat="1" applyFont="1" applyBorder="1" applyAlignment="1">
      <alignment horizontal="center" vertical="top"/>
    </xf>
    <xf numFmtId="0" fontId="2" fillId="0" borderId="20" xfId="3" applyFont="1" applyBorder="1" applyAlignment="1">
      <alignment horizontal="left" vertical="center"/>
    </xf>
    <xf numFmtId="0" fontId="1" fillId="0" borderId="20" xfId="2" applyFont="1" applyBorder="1" applyAlignment="1">
      <alignment vertical="center"/>
    </xf>
    <xf numFmtId="3" fontId="1" fillId="0" borderId="20" xfId="2" applyNumberFormat="1" applyFont="1" applyBorder="1" applyAlignment="1">
      <alignment vertical="center"/>
    </xf>
    <xf numFmtId="3" fontId="37" fillId="0" borderId="20" xfId="2" applyNumberFormat="1" applyFont="1" applyBorder="1" applyAlignment="1">
      <alignment vertical="center"/>
    </xf>
    <xf numFmtId="4" fontId="1" fillId="0" borderId="20" xfId="2" applyNumberFormat="1" applyFont="1" applyBorder="1" applyAlignment="1">
      <alignment vertical="center"/>
    </xf>
    <xf numFmtId="4" fontId="1" fillId="0" borderId="19" xfId="2" applyNumberFormat="1" applyFont="1" applyBorder="1" applyAlignment="1">
      <alignment horizontal="right" vertical="center"/>
    </xf>
    <xf numFmtId="3" fontId="9" fillId="0" borderId="17" xfId="2" applyNumberFormat="1" applyFont="1" applyBorder="1" applyAlignment="1">
      <alignment horizontal="center" vertical="top"/>
    </xf>
    <xf numFmtId="0" fontId="6" fillId="0" borderId="0" xfId="2" applyFont="1" applyAlignment="1">
      <alignment horizontal="centerContinuous" wrapText="1"/>
    </xf>
    <xf numFmtId="0" fontId="6" fillId="0" borderId="0" xfId="2" applyFont="1" applyAlignment="1">
      <alignment horizontal="centerContinuous" vertical="center" wrapText="1"/>
    </xf>
    <xf numFmtId="4" fontId="6" fillId="0" borderId="0" xfId="2" applyNumberFormat="1" applyFont="1" applyAlignment="1">
      <alignment horizontal="centerContinuous" vertical="center" wrapText="1"/>
    </xf>
    <xf numFmtId="0" fontId="17" fillId="0" borderId="0" xfId="2" applyAlignment="1">
      <alignment horizontal="centerContinuous"/>
    </xf>
    <xf numFmtId="0" fontId="20" fillId="0" borderId="0" xfId="2" applyFont="1"/>
    <xf numFmtId="4" fontId="21" fillId="0" borderId="0" xfId="2" applyNumberFormat="1" applyFont="1" applyAlignment="1">
      <alignment horizontal="left" vertical="center"/>
    </xf>
    <xf numFmtId="0" fontId="20" fillId="0" borderId="0" xfId="2" applyFont="1" applyAlignment="1">
      <alignment vertical="center"/>
    </xf>
    <xf numFmtId="0" fontId="34" fillId="0" borderId="0" xfId="2" applyFont="1" applyAlignment="1">
      <alignment vertical="center"/>
    </xf>
    <xf numFmtId="4" fontId="20" fillId="0" borderId="0" xfId="2" applyNumberFormat="1" applyFont="1" applyAlignment="1">
      <alignment vertical="center"/>
    </xf>
    <xf numFmtId="0" fontId="38" fillId="0" borderId="0" xfId="1" applyFont="1" applyAlignment="1">
      <alignment horizontal="center" vertical="center"/>
    </xf>
    <xf numFmtId="0" fontId="39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8" fillId="0" borderId="15" xfId="1" quotePrefix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3" fontId="6" fillId="0" borderId="16" xfId="1" applyNumberFormat="1" applyFont="1" applyBorder="1" applyAlignment="1">
      <alignment horizontal="center" vertical="center"/>
    </xf>
    <xf numFmtId="3" fontId="28" fillId="0" borderId="17" xfId="2" applyNumberFormat="1" applyFont="1" applyBorder="1" applyAlignment="1">
      <alignment horizontal="center" vertical="top"/>
    </xf>
    <xf numFmtId="4" fontId="10" fillId="0" borderId="17" xfId="2" applyNumberFormat="1" applyFont="1" applyBorder="1" applyAlignment="1">
      <alignment vertical="top"/>
    </xf>
    <xf numFmtId="0" fontId="42" fillId="0" borderId="15" xfId="1" quotePrefix="1" applyFont="1" applyBorder="1" applyAlignment="1">
      <alignment horizontal="left" vertical="center" indent="1"/>
    </xf>
    <xf numFmtId="4" fontId="6" fillId="0" borderId="17" xfId="2" applyNumberFormat="1" applyFont="1" applyBorder="1" applyAlignment="1">
      <alignment vertical="top"/>
    </xf>
    <xf numFmtId="0" fontId="6" fillId="0" borderId="0" xfId="2" applyFont="1" applyAlignment="1">
      <alignment vertical="top"/>
    </xf>
    <xf numFmtId="0" fontId="43" fillId="0" borderId="15" xfId="1" applyFont="1" applyBorder="1" applyAlignment="1">
      <alignment horizontal="left" indent="4"/>
    </xf>
    <xf numFmtId="0" fontId="3" fillId="0" borderId="15" xfId="1" applyFont="1" applyBorder="1" applyAlignment="1">
      <alignment horizontal="left" indent="2"/>
    </xf>
    <xf numFmtId="0" fontId="8" fillId="0" borderId="15" xfId="1" applyFont="1" applyBorder="1" applyAlignment="1">
      <alignment horizontal="left" vertical="center" indent="6"/>
    </xf>
    <xf numFmtId="0" fontId="46" fillId="0" borderId="0" xfId="0" applyFont="1" applyAlignment="1">
      <alignment horizontal="left" vertical="center" indent="2"/>
    </xf>
    <xf numFmtId="0" fontId="46" fillId="0" borderId="0" xfId="0" applyFont="1" applyAlignment="1">
      <alignment horizontal="left" vertical="center" indent="4"/>
    </xf>
    <xf numFmtId="0" fontId="3" fillId="0" borderId="15" xfId="1" applyFont="1" applyBorder="1" applyAlignment="1">
      <alignment horizontal="left" vertical="center" wrapText="1"/>
    </xf>
    <xf numFmtId="0" fontId="45" fillId="0" borderId="0" xfId="0" applyFont="1" applyAlignment="1">
      <alignment horizontal="left" vertical="center" indent="2"/>
    </xf>
    <xf numFmtId="0" fontId="5" fillId="0" borderId="15" xfId="1" applyFont="1" applyBorder="1" applyAlignment="1">
      <alignment horizontal="left" indent="4"/>
    </xf>
    <xf numFmtId="0" fontId="3" fillId="2" borderId="15" xfId="1" applyFont="1" applyFill="1" applyBorder="1" applyAlignment="1">
      <alignment horizontal="left" vertical="center" wrapText="1"/>
    </xf>
    <xf numFmtId="0" fontId="3" fillId="0" borderId="15" xfId="1" quotePrefix="1" applyFont="1" applyBorder="1" applyAlignment="1">
      <alignment horizontal="left" vertical="center" indent="2"/>
    </xf>
    <xf numFmtId="0" fontId="3" fillId="0" borderId="15" xfId="1" quotePrefix="1" applyFont="1" applyBorder="1" applyAlignment="1">
      <alignment horizontal="left" vertical="center" indent="4"/>
    </xf>
    <xf numFmtId="0" fontId="42" fillId="0" borderId="15" xfId="1" quotePrefix="1" applyFont="1" applyBorder="1" applyAlignment="1">
      <alignment horizontal="left" vertical="center" indent="5"/>
    </xf>
    <xf numFmtId="0" fontId="3" fillId="0" borderId="15" xfId="1" applyFont="1" applyBorder="1" applyAlignment="1">
      <alignment horizontal="left" indent="6"/>
    </xf>
    <xf numFmtId="0" fontId="5" fillId="0" borderId="15" xfId="1" applyFont="1" applyBorder="1" applyAlignment="1">
      <alignment horizontal="left" indent="6"/>
    </xf>
    <xf numFmtId="0" fontId="6" fillId="0" borderId="0" xfId="1" applyFont="1" applyAlignment="1">
      <alignment horizontal="left" vertical="center"/>
    </xf>
    <xf numFmtId="0" fontId="41" fillId="0" borderId="22" xfId="1" applyFont="1" applyBorder="1" applyAlignment="1">
      <alignment horizontal="left" vertical="center"/>
    </xf>
    <xf numFmtId="49" fontId="8" fillId="0" borderId="22" xfId="2" quotePrefix="1" applyNumberFormat="1" applyFont="1" applyBorder="1" applyAlignment="1">
      <alignment horizontal="right" vertical="center"/>
    </xf>
    <xf numFmtId="0" fontId="24" fillId="0" borderId="23" xfId="2" applyFont="1" applyBorder="1" applyAlignment="1">
      <alignment horizontal="left" vertical="center"/>
    </xf>
    <xf numFmtId="0" fontId="24" fillId="0" borderId="24" xfId="2" applyFont="1" applyBorder="1" applyAlignment="1">
      <alignment vertical="center"/>
    </xf>
    <xf numFmtId="0" fontId="24" fillId="0" borderId="24" xfId="2" applyFont="1" applyBorder="1" applyAlignment="1">
      <alignment horizontal="center" vertical="center"/>
    </xf>
    <xf numFmtId="4" fontId="24" fillId="0" borderId="24" xfId="2" applyNumberFormat="1" applyFont="1" applyBorder="1" applyAlignment="1">
      <alignment horizontal="center" vertical="center"/>
    </xf>
    <xf numFmtId="4" fontId="24" fillId="0" borderId="25" xfId="2" applyNumberFormat="1" applyFont="1" applyBorder="1" applyAlignment="1">
      <alignment horizontal="center" vertical="center"/>
    </xf>
    <xf numFmtId="4" fontId="3" fillId="0" borderId="27" xfId="2" applyNumberFormat="1" applyFont="1" applyBorder="1" applyAlignment="1">
      <alignment horizontal="right"/>
    </xf>
    <xf numFmtId="4" fontId="3" fillId="0" borderId="25" xfId="2" applyNumberFormat="1" applyFont="1" applyBorder="1" applyAlignment="1">
      <alignment horizontal="right" vertical="center"/>
    </xf>
    <xf numFmtId="0" fontId="5" fillId="2" borderId="28" xfId="1" quotePrefix="1" applyFont="1" applyFill="1" applyBorder="1" applyAlignment="1">
      <alignment horizontal="left" vertical="center"/>
    </xf>
    <xf numFmtId="0" fontId="5" fillId="0" borderId="28" xfId="1" quotePrefix="1" applyFont="1" applyBorder="1" applyAlignment="1">
      <alignment vertical="center"/>
    </xf>
    <xf numFmtId="0" fontId="6" fillId="0" borderId="28" xfId="1" quotePrefix="1" applyFont="1" applyBorder="1" applyAlignment="1">
      <alignment vertical="center"/>
    </xf>
    <xf numFmtId="0" fontId="6" fillId="0" borderId="28" xfId="1" quotePrefix="1" applyFont="1" applyBorder="1" applyAlignment="1">
      <alignment horizontal="left" vertical="center"/>
    </xf>
    <xf numFmtId="0" fontId="5" fillId="0" borderId="29" xfId="2" applyFont="1" applyBorder="1" applyAlignment="1">
      <alignment horizontal="center" vertical="center"/>
    </xf>
    <xf numFmtId="0" fontId="1" fillId="0" borderId="30" xfId="2" applyFont="1" applyBorder="1" applyAlignment="1">
      <alignment horizontal="left" vertical="center"/>
    </xf>
    <xf numFmtId="0" fontId="5" fillId="0" borderId="28" xfId="1" quotePrefix="1" applyFont="1" applyBorder="1" applyAlignment="1">
      <alignment horizontal="left" vertical="center"/>
    </xf>
    <xf numFmtId="0" fontId="3" fillId="0" borderId="31" xfId="1" quotePrefix="1" applyFont="1" applyBorder="1" applyAlignment="1">
      <alignment horizontal="center" vertical="center"/>
    </xf>
    <xf numFmtId="0" fontId="5" fillId="0" borderId="15" xfId="1" applyFont="1" applyBorder="1" applyAlignment="1">
      <alignment horizontal="left" indent="3"/>
    </xf>
    <xf numFmtId="0" fontId="3" fillId="0" borderId="0" xfId="1" quotePrefix="1" applyFont="1" applyAlignment="1">
      <alignment horizontal="center" vertical="center"/>
    </xf>
    <xf numFmtId="0" fontId="5" fillId="0" borderId="28" xfId="1" quotePrefix="1" applyFont="1" applyBorder="1"/>
    <xf numFmtId="0" fontId="12" fillId="0" borderId="28" xfId="1" quotePrefix="1" applyFont="1" applyBorder="1" applyAlignment="1">
      <alignment horizontal="left" vertical="center"/>
    </xf>
    <xf numFmtId="0" fontId="3" fillId="0" borderId="15" xfId="1" applyFont="1" applyBorder="1" applyAlignment="1">
      <alignment horizontal="left"/>
    </xf>
    <xf numFmtId="0" fontId="5" fillId="0" borderId="32" xfId="1" quotePrefix="1" applyFont="1" applyBorder="1" applyAlignment="1">
      <alignment horizontal="left" vertical="center"/>
    </xf>
    <xf numFmtId="0" fontId="1" fillId="0" borderId="26" xfId="4" applyFont="1" applyBorder="1" applyAlignment="1">
      <alignment vertical="center"/>
    </xf>
    <xf numFmtId="167" fontId="4" fillId="0" borderId="15" xfId="1" quotePrefix="1" applyNumberFormat="1" applyFont="1" applyBorder="1" applyAlignment="1">
      <alignment horizontal="left" vertical="center" indent="10"/>
    </xf>
    <xf numFmtId="0" fontId="1" fillId="0" borderId="21" xfId="2" applyFont="1" applyBorder="1" applyAlignment="1">
      <alignment vertical="center"/>
    </xf>
    <xf numFmtId="4" fontId="10" fillId="0" borderId="0" xfId="1" applyNumberFormat="1" applyFont="1" applyAlignment="1">
      <alignment horizontal="center" vertical="center"/>
    </xf>
    <xf numFmtId="4" fontId="6" fillId="0" borderId="0" xfId="1" applyNumberFormat="1" applyFont="1" applyAlignment="1">
      <alignment horizontal="center" vertical="center"/>
    </xf>
  </cellXfs>
  <cellStyles count="5">
    <cellStyle name="Excel Built-in Normal" xfId="4" xr:uid="{B958D3B0-EEA9-4871-9DD3-2B485021DB0A}"/>
    <cellStyle name="Normal" xfId="0" builtinId="0"/>
    <cellStyle name="Normal 2" xfId="1" xr:uid="{00000000-0005-0000-0000-000001000000}"/>
    <cellStyle name="Normal 2 2" xfId="2" xr:uid="{B91549A3-9215-45D1-A540-2EFC8043A747}"/>
    <cellStyle name="Normal 2 3" xfId="3" xr:uid="{DAB5C608-5BF7-4E5F-A926-C25E048AF58B}"/>
  </cellStyles>
  <dxfs count="104">
    <dxf>
      <font>
        <b/>
        <i val="0"/>
        <color theme="0" tint="-0.499984740745262"/>
      </font>
    </dxf>
    <dxf>
      <font>
        <b/>
        <i val="0"/>
        <color theme="0" tint="-0.499984740745262"/>
      </font>
    </dxf>
    <dxf>
      <font>
        <b/>
        <i val="0"/>
        <color theme="0" tint="-0.499984740745262"/>
      </font>
    </dxf>
    <dxf>
      <fill>
        <patternFill>
          <bgColor rgb="FFFFFF00"/>
        </patternFill>
      </fill>
    </dxf>
    <dxf>
      <numFmt numFmtId="168" formatCode="&quot;&quot;"/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colors>
    <mruColors>
      <color rgb="FFEAF3FA"/>
      <color rgb="FFFFFF00"/>
      <color rgb="FFD81652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0</xdr:row>
      <xdr:rowOff>0</xdr:rowOff>
    </xdr:from>
    <xdr:to>
      <xdr:col>8</xdr:col>
      <xdr:colOff>828675</xdr:colOff>
      <xdr:row>3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938CEB9-B43C-44D1-9E52-6472628E0A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0" y="0"/>
          <a:ext cx="1628775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tudes/NEXITY/2021%20-%20Antibes%20Saint%20Claude/02%20-%20DCE/04%20-%20CCTP%20&amp;%20CDPGF/DPGF%20-%20TCE%20-%20St%20Clau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C1\Commun\Etudes\SAGEC\SAGEC\2017%20-%20Terrasses%20du%20Chateau\02%20-%20DCE\04%20-%20CCTP%20&amp;%20CDPGF\DPGF-01-D&#233;mol-Terrassements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eco2.sharepoint.com/sites/COMMUN/Documents%20partages/CECO2%20Etude/NEXITY/2023%20-%20L'Escale%20-%20Golfe%20Juans/02%20-%20DCE/04%20-%20CCTP/DPGF%20-%20Escale%20-%20CES%20-%20maj%20061123%20-%20161123.xlsx" TargetMode="External"/><Relationship Id="rId1" Type="http://schemas.openxmlformats.org/officeDocument/2006/relationships/externalLinkPath" Target="/sites/COMMUN/Documents%20partages/CECO2%20Etude/NEXITY/2023%20-%20L'Escale%20-%20Golfe%20Juans/02%20-%20DCE/04%20-%20CCTP/DPGF%20-%20Escale%20-%20CES%20-%20maj%20061123%20-%201611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Area/CUISINE%20LYCEE%20ESTIENNE%20D'ORVES%20NICE/PRO/DQE%20CVC%20ET%20P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%20Hors%20Banques/Maison%20du%20Mineur/Etude/Elec/Estimation%20APD%20ELEC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4_étanc"/>
      <sheetName val="05_mext"/>
      <sheetName val="06_plât"/>
      <sheetName val="07_sols"/>
      <sheetName val="08_mint"/>
      <sheetName val="12_serr"/>
      <sheetName val="13_peint"/>
      <sheetName val="14_rav"/>
      <sheetName val="15_pdg"/>
      <sheetName val="16_asc"/>
      <sheetName val="19_isol"/>
      <sheetName val="20_cuv"/>
      <sheetName val="18_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1_Démol_Terr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1 - Démol"/>
      <sheetName val="02 - Terr"/>
      <sheetName val="03 - GO"/>
      <sheetName val="04 - Charp Couv"/>
      <sheetName val="05 - Etanchéité"/>
      <sheetName val="06 - Pierre"/>
      <sheetName val="07 - Ravalement ITE"/>
      <sheetName val="08a - Mext PVC"/>
      <sheetName val="08b - Mext ALU"/>
      <sheetName val="09 - Plâtrerie"/>
      <sheetName val="10 - M Int"/>
      <sheetName val="11 - Carr"/>
      <sheetName val="12 - Peint"/>
      <sheetName val="13 - Plomb"/>
      <sheetName val="15a - Elec"/>
      <sheetName val="15b - Domo"/>
      <sheetName val="16 - Métal"/>
      <sheetName val="17 - PGar"/>
      <sheetName val="18 - Asc"/>
      <sheetName val="19 - Cuv"/>
      <sheetName val="20 - Isol - Prot"/>
      <sheetName val="21 - VRD"/>
      <sheetName val="22 - Esp Verts"/>
      <sheetName val="23a - Pisc Rev"/>
      <sheetName val="23b - Pisc Fil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ESTIM APD "/>
      <sheetName val="feuille de calcul Estim DCE"/>
      <sheetName val="Récap Qtés"/>
      <sheetName val="Détails PU"/>
      <sheetName val="Luminair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58066-E532-4597-8968-AFB223DB78FD}">
  <sheetPr>
    <tabColor rgb="FF92D050"/>
    <pageSetUpPr fitToPage="1"/>
  </sheetPr>
  <dimension ref="A1:J267"/>
  <sheetViews>
    <sheetView showGridLines="0" tabSelected="1" topLeftCell="B2" zoomScale="90" zoomScaleNormal="90" zoomScaleSheetLayoutView="85" workbookViewId="0">
      <selection activeCell="I9" sqref="I9"/>
    </sheetView>
  </sheetViews>
  <sheetFormatPr baseColWidth="10" defaultColWidth="10.85546875" defaultRowHeight="12.75" x14ac:dyDescent="0.2"/>
  <cols>
    <col min="1" max="1" width="14.28515625" style="10" customWidth="1"/>
    <col min="2" max="2" width="56.85546875" style="10" customWidth="1"/>
    <col min="3" max="3" width="5.85546875" style="10" customWidth="1"/>
    <col min="4" max="6" width="8.7109375" style="53" customWidth="1"/>
    <col min="7" max="7" width="8.7109375" style="54" customWidth="1"/>
    <col min="8" max="8" width="10.7109375" style="14" customWidth="1"/>
    <col min="9" max="9" width="12.7109375" style="14" customWidth="1"/>
    <col min="10" max="10" width="10.85546875" style="10" customWidth="1"/>
    <col min="11" max="239" width="10.85546875" style="10"/>
    <col min="240" max="240" width="4.7109375" style="10" customWidth="1"/>
    <col min="241" max="241" width="50.7109375" style="10" customWidth="1"/>
    <col min="242" max="242" width="3.7109375" style="10" customWidth="1"/>
    <col min="243" max="244" width="8.7109375" style="10" customWidth="1"/>
    <col min="245" max="245" width="9.7109375" style="10" customWidth="1"/>
    <col min="246" max="246" width="13.5703125" style="10" customWidth="1"/>
    <col min="247" max="495" width="10.85546875" style="10"/>
    <col min="496" max="496" width="4.7109375" style="10" customWidth="1"/>
    <col min="497" max="497" width="50.7109375" style="10" customWidth="1"/>
    <col min="498" max="498" width="3.7109375" style="10" customWidth="1"/>
    <col min="499" max="500" width="8.7109375" style="10" customWidth="1"/>
    <col min="501" max="501" width="9.7109375" style="10" customWidth="1"/>
    <col min="502" max="502" width="13.5703125" style="10" customWidth="1"/>
    <col min="503" max="751" width="10.85546875" style="10"/>
    <col min="752" max="752" width="4.7109375" style="10" customWidth="1"/>
    <col min="753" max="753" width="50.7109375" style="10" customWidth="1"/>
    <col min="754" max="754" width="3.7109375" style="10" customWidth="1"/>
    <col min="755" max="756" width="8.7109375" style="10" customWidth="1"/>
    <col min="757" max="757" width="9.7109375" style="10" customWidth="1"/>
    <col min="758" max="758" width="13.5703125" style="10" customWidth="1"/>
    <col min="759" max="1007" width="10.85546875" style="10"/>
    <col min="1008" max="1008" width="4.7109375" style="10" customWidth="1"/>
    <col min="1009" max="1009" width="50.7109375" style="10" customWidth="1"/>
    <col min="1010" max="1010" width="3.7109375" style="10" customWidth="1"/>
    <col min="1011" max="1012" width="8.7109375" style="10" customWidth="1"/>
    <col min="1013" max="1013" width="9.7109375" style="10" customWidth="1"/>
    <col min="1014" max="1014" width="13.5703125" style="10" customWidth="1"/>
    <col min="1015" max="1263" width="10.85546875" style="10"/>
    <col min="1264" max="1264" width="4.7109375" style="10" customWidth="1"/>
    <col min="1265" max="1265" width="50.7109375" style="10" customWidth="1"/>
    <col min="1266" max="1266" width="3.7109375" style="10" customWidth="1"/>
    <col min="1267" max="1268" width="8.7109375" style="10" customWidth="1"/>
    <col min="1269" max="1269" width="9.7109375" style="10" customWidth="1"/>
    <col min="1270" max="1270" width="13.5703125" style="10" customWidth="1"/>
    <col min="1271" max="1519" width="10.85546875" style="10"/>
    <col min="1520" max="1520" width="4.7109375" style="10" customWidth="1"/>
    <col min="1521" max="1521" width="50.7109375" style="10" customWidth="1"/>
    <col min="1522" max="1522" width="3.7109375" style="10" customWidth="1"/>
    <col min="1523" max="1524" width="8.7109375" style="10" customWidth="1"/>
    <col min="1525" max="1525" width="9.7109375" style="10" customWidth="1"/>
    <col min="1526" max="1526" width="13.5703125" style="10" customWidth="1"/>
    <col min="1527" max="1775" width="10.85546875" style="10"/>
    <col min="1776" max="1776" width="4.7109375" style="10" customWidth="1"/>
    <col min="1777" max="1777" width="50.7109375" style="10" customWidth="1"/>
    <col min="1778" max="1778" width="3.7109375" style="10" customWidth="1"/>
    <col min="1779" max="1780" width="8.7109375" style="10" customWidth="1"/>
    <col min="1781" max="1781" width="9.7109375" style="10" customWidth="1"/>
    <col min="1782" max="1782" width="13.5703125" style="10" customWidth="1"/>
    <col min="1783" max="2031" width="10.85546875" style="10"/>
    <col min="2032" max="2032" width="4.7109375" style="10" customWidth="1"/>
    <col min="2033" max="2033" width="50.7109375" style="10" customWidth="1"/>
    <col min="2034" max="2034" width="3.7109375" style="10" customWidth="1"/>
    <col min="2035" max="2036" width="8.7109375" style="10" customWidth="1"/>
    <col min="2037" max="2037" width="9.7109375" style="10" customWidth="1"/>
    <col min="2038" max="2038" width="13.5703125" style="10" customWidth="1"/>
    <col min="2039" max="2287" width="10.85546875" style="10"/>
    <col min="2288" max="2288" width="4.7109375" style="10" customWidth="1"/>
    <col min="2289" max="2289" width="50.7109375" style="10" customWidth="1"/>
    <col min="2290" max="2290" width="3.7109375" style="10" customWidth="1"/>
    <col min="2291" max="2292" width="8.7109375" style="10" customWidth="1"/>
    <col min="2293" max="2293" width="9.7109375" style="10" customWidth="1"/>
    <col min="2294" max="2294" width="13.5703125" style="10" customWidth="1"/>
    <col min="2295" max="2543" width="10.85546875" style="10"/>
    <col min="2544" max="2544" width="4.7109375" style="10" customWidth="1"/>
    <col min="2545" max="2545" width="50.7109375" style="10" customWidth="1"/>
    <col min="2546" max="2546" width="3.7109375" style="10" customWidth="1"/>
    <col min="2547" max="2548" width="8.7109375" style="10" customWidth="1"/>
    <col min="2549" max="2549" width="9.7109375" style="10" customWidth="1"/>
    <col min="2550" max="2550" width="13.5703125" style="10" customWidth="1"/>
    <col min="2551" max="2799" width="10.85546875" style="10"/>
    <col min="2800" max="2800" width="4.7109375" style="10" customWidth="1"/>
    <col min="2801" max="2801" width="50.7109375" style="10" customWidth="1"/>
    <col min="2802" max="2802" width="3.7109375" style="10" customWidth="1"/>
    <col min="2803" max="2804" width="8.7109375" style="10" customWidth="1"/>
    <col min="2805" max="2805" width="9.7109375" style="10" customWidth="1"/>
    <col min="2806" max="2806" width="13.5703125" style="10" customWidth="1"/>
    <col min="2807" max="3055" width="10.85546875" style="10"/>
    <col min="3056" max="3056" width="4.7109375" style="10" customWidth="1"/>
    <col min="3057" max="3057" width="50.7109375" style="10" customWidth="1"/>
    <col min="3058" max="3058" width="3.7109375" style="10" customWidth="1"/>
    <col min="3059" max="3060" width="8.7109375" style="10" customWidth="1"/>
    <col min="3061" max="3061" width="9.7109375" style="10" customWidth="1"/>
    <col min="3062" max="3062" width="13.5703125" style="10" customWidth="1"/>
    <col min="3063" max="3311" width="10.85546875" style="10"/>
    <col min="3312" max="3312" width="4.7109375" style="10" customWidth="1"/>
    <col min="3313" max="3313" width="50.7109375" style="10" customWidth="1"/>
    <col min="3314" max="3314" width="3.7109375" style="10" customWidth="1"/>
    <col min="3315" max="3316" width="8.7109375" style="10" customWidth="1"/>
    <col min="3317" max="3317" width="9.7109375" style="10" customWidth="1"/>
    <col min="3318" max="3318" width="13.5703125" style="10" customWidth="1"/>
    <col min="3319" max="3567" width="10.85546875" style="10"/>
    <col min="3568" max="3568" width="4.7109375" style="10" customWidth="1"/>
    <col min="3569" max="3569" width="50.7109375" style="10" customWidth="1"/>
    <col min="3570" max="3570" width="3.7109375" style="10" customWidth="1"/>
    <col min="3571" max="3572" width="8.7109375" style="10" customWidth="1"/>
    <col min="3573" max="3573" width="9.7109375" style="10" customWidth="1"/>
    <col min="3574" max="3574" width="13.5703125" style="10" customWidth="1"/>
    <col min="3575" max="3823" width="10.85546875" style="10"/>
    <col min="3824" max="3824" width="4.7109375" style="10" customWidth="1"/>
    <col min="3825" max="3825" width="50.7109375" style="10" customWidth="1"/>
    <col min="3826" max="3826" width="3.7109375" style="10" customWidth="1"/>
    <col min="3827" max="3828" width="8.7109375" style="10" customWidth="1"/>
    <col min="3829" max="3829" width="9.7109375" style="10" customWidth="1"/>
    <col min="3830" max="3830" width="13.5703125" style="10" customWidth="1"/>
    <col min="3831" max="4079" width="10.85546875" style="10"/>
    <col min="4080" max="4080" width="4.7109375" style="10" customWidth="1"/>
    <col min="4081" max="4081" width="50.7109375" style="10" customWidth="1"/>
    <col min="4082" max="4082" width="3.7109375" style="10" customWidth="1"/>
    <col min="4083" max="4084" width="8.7109375" style="10" customWidth="1"/>
    <col min="4085" max="4085" width="9.7109375" style="10" customWidth="1"/>
    <col min="4086" max="4086" width="13.5703125" style="10" customWidth="1"/>
    <col min="4087" max="4335" width="10.85546875" style="10"/>
    <col min="4336" max="4336" width="4.7109375" style="10" customWidth="1"/>
    <col min="4337" max="4337" width="50.7109375" style="10" customWidth="1"/>
    <col min="4338" max="4338" width="3.7109375" style="10" customWidth="1"/>
    <col min="4339" max="4340" width="8.7109375" style="10" customWidth="1"/>
    <col min="4341" max="4341" width="9.7109375" style="10" customWidth="1"/>
    <col min="4342" max="4342" width="13.5703125" style="10" customWidth="1"/>
    <col min="4343" max="4591" width="10.85546875" style="10"/>
    <col min="4592" max="4592" width="4.7109375" style="10" customWidth="1"/>
    <col min="4593" max="4593" width="50.7109375" style="10" customWidth="1"/>
    <col min="4594" max="4594" width="3.7109375" style="10" customWidth="1"/>
    <col min="4595" max="4596" width="8.7109375" style="10" customWidth="1"/>
    <col min="4597" max="4597" width="9.7109375" style="10" customWidth="1"/>
    <col min="4598" max="4598" width="13.5703125" style="10" customWidth="1"/>
    <col min="4599" max="4847" width="10.85546875" style="10"/>
    <col min="4848" max="4848" width="4.7109375" style="10" customWidth="1"/>
    <col min="4849" max="4849" width="50.7109375" style="10" customWidth="1"/>
    <col min="4850" max="4850" width="3.7109375" style="10" customWidth="1"/>
    <col min="4851" max="4852" width="8.7109375" style="10" customWidth="1"/>
    <col min="4853" max="4853" width="9.7109375" style="10" customWidth="1"/>
    <col min="4854" max="4854" width="13.5703125" style="10" customWidth="1"/>
    <col min="4855" max="5103" width="10.85546875" style="10"/>
    <col min="5104" max="5104" width="4.7109375" style="10" customWidth="1"/>
    <col min="5105" max="5105" width="50.7109375" style="10" customWidth="1"/>
    <col min="5106" max="5106" width="3.7109375" style="10" customWidth="1"/>
    <col min="5107" max="5108" width="8.7109375" style="10" customWidth="1"/>
    <col min="5109" max="5109" width="9.7109375" style="10" customWidth="1"/>
    <col min="5110" max="5110" width="13.5703125" style="10" customWidth="1"/>
    <col min="5111" max="5359" width="10.85546875" style="10"/>
    <col min="5360" max="5360" width="4.7109375" style="10" customWidth="1"/>
    <col min="5361" max="5361" width="50.7109375" style="10" customWidth="1"/>
    <col min="5362" max="5362" width="3.7109375" style="10" customWidth="1"/>
    <col min="5363" max="5364" width="8.7109375" style="10" customWidth="1"/>
    <col min="5365" max="5365" width="9.7109375" style="10" customWidth="1"/>
    <col min="5366" max="5366" width="13.5703125" style="10" customWidth="1"/>
    <col min="5367" max="5615" width="10.85546875" style="10"/>
    <col min="5616" max="5616" width="4.7109375" style="10" customWidth="1"/>
    <col min="5617" max="5617" width="50.7109375" style="10" customWidth="1"/>
    <col min="5618" max="5618" width="3.7109375" style="10" customWidth="1"/>
    <col min="5619" max="5620" width="8.7109375" style="10" customWidth="1"/>
    <col min="5621" max="5621" width="9.7109375" style="10" customWidth="1"/>
    <col min="5622" max="5622" width="13.5703125" style="10" customWidth="1"/>
    <col min="5623" max="5871" width="10.85546875" style="10"/>
    <col min="5872" max="5872" width="4.7109375" style="10" customWidth="1"/>
    <col min="5873" max="5873" width="50.7109375" style="10" customWidth="1"/>
    <col min="5874" max="5874" width="3.7109375" style="10" customWidth="1"/>
    <col min="5875" max="5876" width="8.7109375" style="10" customWidth="1"/>
    <col min="5877" max="5877" width="9.7109375" style="10" customWidth="1"/>
    <col min="5878" max="5878" width="13.5703125" style="10" customWidth="1"/>
    <col min="5879" max="6127" width="10.85546875" style="10"/>
    <col min="6128" max="6128" width="4.7109375" style="10" customWidth="1"/>
    <col min="6129" max="6129" width="50.7109375" style="10" customWidth="1"/>
    <col min="6130" max="6130" width="3.7109375" style="10" customWidth="1"/>
    <col min="6131" max="6132" width="8.7109375" style="10" customWidth="1"/>
    <col min="6133" max="6133" width="9.7109375" style="10" customWidth="1"/>
    <col min="6134" max="6134" width="13.5703125" style="10" customWidth="1"/>
    <col min="6135" max="6383" width="10.85546875" style="10"/>
    <col min="6384" max="6384" width="4.7109375" style="10" customWidth="1"/>
    <col min="6385" max="6385" width="50.7109375" style="10" customWidth="1"/>
    <col min="6386" max="6386" width="3.7109375" style="10" customWidth="1"/>
    <col min="6387" max="6388" width="8.7109375" style="10" customWidth="1"/>
    <col min="6389" max="6389" width="9.7109375" style="10" customWidth="1"/>
    <col min="6390" max="6390" width="13.5703125" style="10" customWidth="1"/>
    <col min="6391" max="6639" width="10.85546875" style="10"/>
    <col min="6640" max="6640" width="4.7109375" style="10" customWidth="1"/>
    <col min="6641" max="6641" width="50.7109375" style="10" customWidth="1"/>
    <col min="6642" max="6642" width="3.7109375" style="10" customWidth="1"/>
    <col min="6643" max="6644" width="8.7109375" style="10" customWidth="1"/>
    <col min="6645" max="6645" width="9.7109375" style="10" customWidth="1"/>
    <col min="6646" max="6646" width="13.5703125" style="10" customWidth="1"/>
    <col min="6647" max="6895" width="10.85546875" style="10"/>
    <col min="6896" max="6896" width="4.7109375" style="10" customWidth="1"/>
    <col min="6897" max="6897" width="50.7109375" style="10" customWidth="1"/>
    <col min="6898" max="6898" width="3.7109375" style="10" customWidth="1"/>
    <col min="6899" max="6900" width="8.7109375" style="10" customWidth="1"/>
    <col min="6901" max="6901" width="9.7109375" style="10" customWidth="1"/>
    <col min="6902" max="6902" width="13.5703125" style="10" customWidth="1"/>
    <col min="6903" max="7151" width="10.85546875" style="10"/>
    <col min="7152" max="7152" width="4.7109375" style="10" customWidth="1"/>
    <col min="7153" max="7153" width="50.7109375" style="10" customWidth="1"/>
    <col min="7154" max="7154" width="3.7109375" style="10" customWidth="1"/>
    <col min="7155" max="7156" width="8.7109375" style="10" customWidth="1"/>
    <col min="7157" max="7157" width="9.7109375" style="10" customWidth="1"/>
    <col min="7158" max="7158" width="13.5703125" style="10" customWidth="1"/>
    <col min="7159" max="7407" width="10.85546875" style="10"/>
    <col min="7408" max="7408" width="4.7109375" style="10" customWidth="1"/>
    <col min="7409" max="7409" width="50.7109375" style="10" customWidth="1"/>
    <col min="7410" max="7410" width="3.7109375" style="10" customWidth="1"/>
    <col min="7411" max="7412" width="8.7109375" style="10" customWidth="1"/>
    <col min="7413" max="7413" width="9.7109375" style="10" customWidth="1"/>
    <col min="7414" max="7414" width="13.5703125" style="10" customWidth="1"/>
    <col min="7415" max="7663" width="10.85546875" style="10"/>
    <col min="7664" max="7664" width="4.7109375" style="10" customWidth="1"/>
    <col min="7665" max="7665" width="50.7109375" style="10" customWidth="1"/>
    <col min="7666" max="7666" width="3.7109375" style="10" customWidth="1"/>
    <col min="7667" max="7668" width="8.7109375" style="10" customWidth="1"/>
    <col min="7669" max="7669" width="9.7109375" style="10" customWidth="1"/>
    <col min="7670" max="7670" width="13.5703125" style="10" customWidth="1"/>
    <col min="7671" max="7919" width="10.85546875" style="10"/>
    <col min="7920" max="7920" width="4.7109375" style="10" customWidth="1"/>
    <col min="7921" max="7921" width="50.7109375" style="10" customWidth="1"/>
    <col min="7922" max="7922" width="3.7109375" style="10" customWidth="1"/>
    <col min="7923" max="7924" width="8.7109375" style="10" customWidth="1"/>
    <col min="7925" max="7925" width="9.7109375" style="10" customWidth="1"/>
    <col min="7926" max="7926" width="13.5703125" style="10" customWidth="1"/>
    <col min="7927" max="8175" width="10.85546875" style="10"/>
    <col min="8176" max="8176" width="4.7109375" style="10" customWidth="1"/>
    <col min="8177" max="8177" width="50.7109375" style="10" customWidth="1"/>
    <col min="8178" max="8178" width="3.7109375" style="10" customWidth="1"/>
    <col min="8179" max="8180" width="8.7109375" style="10" customWidth="1"/>
    <col min="8181" max="8181" width="9.7109375" style="10" customWidth="1"/>
    <col min="8182" max="8182" width="13.5703125" style="10" customWidth="1"/>
    <col min="8183" max="8431" width="10.85546875" style="10"/>
    <col min="8432" max="8432" width="4.7109375" style="10" customWidth="1"/>
    <col min="8433" max="8433" width="50.7109375" style="10" customWidth="1"/>
    <col min="8434" max="8434" width="3.7109375" style="10" customWidth="1"/>
    <col min="8435" max="8436" width="8.7109375" style="10" customWidth="1"/>
    <col min="8437" max="8437" width="9.7109375" style="10" customWidth="1"/>
    <col min="8438" max="8438" width="13.5703125" style="10" customWidth="1"/>
    <col min="8439" max="8687" width="10.85546875" style="10"/>
    <col min="8688" max="8688" width="4.7109375" style="10" customWidth="1"/>
    <col min="8689" max="8689" width="50.7109375" style="10" customWidth="1"/>
    <col min="8690" max="8690" width="3.7109375" style="10" customWidth="1"/>
    <col min="8691" max="8692" width="8.7109375" style="10" customWidth="1"/>
    <col min="8693" max="8693" width="9.7109375" style="10" customWidth="1"/>
    <col min="8694" max="8694" width="13.5703125" style="10" customWidth="1"/>
    <col min="8695" max="8943" width="10.85546875" style="10"/>
    <col min="8944" max="8944" width="4.7109375" style="10" customWidth="1"/>
    <col min="8945" max="8945" width="50.7109375" style="10" customWidth="1"/>
    <col min="8946" max="8946" width="3.7109375" style="10" customWidth="1"/>
    <col min="8947" max="8948" width="8.7109375" style="10" customWidth="1"/>
    <col min="8949" max="8949" width="9.7109375" style="10" customWidth="1"/>
    <col min="8950" max="8950" width="13.5703125" style="10" customWidth="1"/>
    <col min="8951" max="9199" width="10.85546875" style="10"/>
    <col min="9200" max="9200" width="4.7109375" style="10" customWidth="1"/>
    <col min="9201" max="9201" width="50.7109375" style="10" customWidth="1"/>
    <col min="9202" max="9202" width="3.7109375" style="10" customWidth="1"/>
    <col min="9203" max="9204" width="8.7109375" style="10" customWidth="1"/>
    <col min="9205" max="9205" width="9.7109375" style="10" customWidth="1"/>
    <col min="9206" max="9206" width="13.5703125" style="10" customWidth="1"/>
    <col min="9207" max="9455" width="10.85546875" style="10"/>
    <col min="9456" max="9456" width="4.7109375" style="10" customWidth="1"/>
    <col min="9457" max="9457" width="50.7109375" style="10" customWidth="1"/>
    <col min="9458" max="9458" width="3.7109375" style="10" customWidth="1"/>
    <col min="9459" max="9460" width="8.7109375" style="10" customWidth="1"/>
    <col min="9461" max="9461" width="9.7109375" style="10" customWidth="1"/>
    <col min="9462" max="9462" width="13.5703125" style="10" customWidth="1"/>
    <col min="9463" max="9711" width="10.85546875" style="10"/>
    <col min="9712" max="9712" width="4.7109375" style="10" customWidth="1"/>
    <col min="9713" max="9713" width="50.7109375" style="10" customWidth="1"/>
    <col min="9714" max="9714" width="3.7109375" style="10" customWidth="1"/>
    <col min="9715" max="9716" width="8.7109375" style="10" customWidth="1"/>
    <col min="9717" max="9717" width="9.7109375" style="10" customWidth="1"/>
    <col min="9718" max="9718" width="13.5703125" style="10" customWidth="1"/>
    <col min="9719" max="9967" width="10.85546875" style="10"/>
    <col min="9968" max="9968" width="4.7109375" style="10" customWidth="1"/>
    <col min="9969" max="9969" width="50.7109375" style="10" customWidth="1"/>
    <col min="9970" max="9970" width="3.7109375" style="10" customWidth="1"/>
    <col min="9971" max="9972" width="8.7109375" style="10" customWidth="1"/>
    <col min="9973" max="9973" width="9.7109375" style="10" customWidth="1"/>
    <col min="9974" max="9974" width="13.5703125" style="10" customWidth="1"/>
    <col min="9975" max="10223" width="10.85546875" style="10"/>
    <col min="10224" max="10224" width="4.7109375" style="10" customWidth="1"/>
    <col min="10225" max="10225" width="50.7109375" style="10" customWidth="1"/>
    <col min="10226" max="10226" width="3.7109375" style="10" customWidth="1"/>
    <col min="10227" max="10228" width="8.7109375" style="10" customWidth="1"/>
    <col min="10229" max="10229" width="9.7109375" style="10" customWidth="1"/>
    <col min="10230" max="10230" width="13.5703125" style="10" customWidth="1"/>
    <col min="10231" max="10479" width="10.85546875" style="10"/>
    <col min="10480" max="10480" width="4.7109375" style="10" customWidth="1"/>
    <col min="10481" max="10481" width="50.7109375" style="10" customWidth="1"/>
    <col min="10482" max="10482" width="3.7109375" style="10" customWidth="1"/>
    <col min="10483" max="10484" width="8.7109375" style="10" customWidth="1"/>
    <col min="10485" max="10485" width="9.7109375" style="10" customWidth="1"/>
    <col min="10486" max="10486" width="13.5703125" style="10" customWidth="1"/>
    <col min="10487" max="10735" width="10.85546875" style="10"/>
    <col min="10736" max="10736" width="4.7109375" style="10" customWidth="1"/>
    <col min="10737" max="10737" width="50.7109375" style="10" customWidth="1"/>
    <col min="10738" max="10738" width="3.7109375" style="10" customWidth="1"/>
    <col min="10739" max="10740" width="8.7109375" style="10" customWidth="1"/>
    <col min="10741" max="10741" width="9.7109375" style="10" customWidth="1"/>
    <col min="10742" max="10742" width="13.5703125" style="10" customWidth="1"/>
    <col min="10743" max="10991" width="10.85546875" style="10"/>
    <col min="10992" max="10992" width="4.7109375" style="10" customWidth="1"/>
    <col min="10993" max="10993" width="50.7109375" style="10" customWidth="1"/>
    <col min="10994" max="10994" width="3.7109375" style="10" customWidth="1"/>
    <col min="10995" max="10996" width="8.7109375" style="10" customWidth="1"/>
    <col min="10997" max="10997" width="9.7109375" style="10" customWidth="1"/>
    <col min="10998" max="10998" width="13.5703125" style="10" customWidth="1"/>
    <col min="10999" max="11247" width="10.85546875" style="10"/>
    <col min="11248" max="11248" width="4.7109375" style="10" customWidth="1"/>
    <col min="11249" max="11249" width="50.7109375" style="10" customWidth="1"/>
    <col min="11250" max="11250" width="3.7109375" style="10" customWidth="1"/>
    <col min="11251" max="11252" width="8.7109375" style="10" customWidth="1"/>
    <col min="11253" max="11253" width="9.7109375" style="10" customWidth="1"/>
    <col min="11254" max="11254" width="13.5703125" style="10" customWidth="1"/>
    <col min="11255" max="11503" width="10.85546875" style="10"/>
    <col min="11504" max="11504" width="4.7109375" style="10" customWidth="1"/>
    <col min="11505" max="11505" width="50.7109375" style="10" customWidth="1"/>
    <col min="11506" max="11506" width="3.7109375" style="10" customWidth="1"/>
    <col min="11507" max="11508" width="8.7109375" style="10" customWidth="1"/>
    <col min="11509" max="11509" width="9.7109375" style="10" customWidth="1"/>
    <col min="11510" max="11510" width="13.5703125" style="10" customWidth="1"/>
    <col min="11511" max="11759" width="10.85546875" style="10"/>
    <col min="11760" max="11760" width="4.7109375" style="10" customWidth="1"/>
    <col min="11761" max="11761" width="50.7109375" style="10" customWidth="1"/>
    <col min="11762" max="11762" width="3.7109375" style="10" customWidth="1"/>
    <col min="11763" max="11764" width="8.7109375" style="10" customWidth="1"/>
    <col min="11765" max="11765" width="9.7109375" style="10" customWidth="1"/>
    <col min="11766" max="11766" width="13.5703125" style="10" customWidth="1"/>
    <col min="11767" max="12015" width="10.85546875" style="10"/>
    <col min="12016" max="12016" width="4.7109375" style="10" customWidth="1"/>
    <col min="12017" max="12017" width="50.7109375" style="10" customWidth="1"/>
    <col min="12018" max="12018" width="3.7109375" style="10" customWidth="1"/>
    <col min="12019" max="12020" width="8.7109375" style="10" customWidth="1"/>
    <col min="12021" max="12021" width="9.7109375" style="10" customWidth="1"/>
    <col min="12022" max="12022" width="13.5703125" style="10" customWidth="1"/>
    <col min="12023" max="12271" width="10.85546875" style="10"/>
    <col min="12272" max="12272" width="4.7109375" style="10" customWidth="1"/>
    <col min="12273" max="12273" width="50.7109375" style="10" customWidth="1"/>
    <col min="12274" max="12274" width="3.7109375" style="10" customWidth="1"/>
    <col min="12275" max="12276" width="8.7109375" style="10" customWidth="1"/>
    <col min="12277" max="12277" width="9.7109375" style="10" customWidth="1"/>
    <col min="12278" max="12278" width="13.5703125" style="10" customWidth="1"/>
    <col min="12279" max="12527" width="10.85546875" style="10"/>
    <col min="12528" max="12528" width="4.7109375" style="10" customWidth="1"/>
    <col min="12529" max="12529" width="50.7109375" style="10" customWidth="1"/>
    <col min="12530" max="12530" width="3.7109375" style="10" customWidth="1"/>
    <col min="12531" max="12532" width="8.7109375" style="10" customWidth="1"/>
    <col min="12533" max="12533" width="9.7109375" style="10" customWidth="1"/>
    <col min="12534" max="12534" width="13.5703125" style="10" customWidth="1"/>
    <col min="12535" max="12783" width="10.85546875" style="10"/>
    <col min="12784" max="12784" width="4.7109375" style="10" customWidth="1"/>
    <col min="12785" max="12785" width="50.7109375" style="10" customWidth="1"/>
    <col min="12786" max="12786" width="3.7109375" style="10" customWidth="1"/>
    <col min="12787" max="12788" width="8.7109375" style="10" customWidth="1"/>
    <col min="12789" max="12789" width="9.7109375" style="10" customWidth="1"/>
    <col min="12790" max="12790" width="13.5703125" style="10" customWidth="1"/>
    <col min="12791" max="13039" width="10.85546875" style="10"/>
    <col min="13040" max="13040" width="4.7109375" style="10" customWidth="1"/>
    <col min="13041" max="13041" width="50.7109375" style="10" customWidth="1"/>
    <col min="13042" max="13042" width="3.7109375" style="10" customWidth="1"/>
    <col min="13043" max="13044" width="8.7109375" style="10" customWidth="1"/>
    <col min="13045" max="13045" width="9.7109375" style="10" customWidth="1"/>
    <col min="13046" max="13046" width="13.5703125" style="10" customWidth="1"/>
    <col min="13047" max="13295" width="10.85546875" style="10"/>
    <col min="13296" max="13296" width="4.7109375" style="10" customWidth="1"/>
    <col min="13297" max="13297" width="50.7109375" style="10" customWidth="1"/>
    <col min="13298" max="13298" width="3.7109375" style="10" customWidth="1"/>
    <col min="13299" max="13300" width="8.7109375" style="10" customWidth="1"/>
    <col min="13301" max="13301" width="9.7109375" style="10" customWidth="1"/>
    <col min="13302" max="13302" width="13.5703125" style="10" customWidth="1"/>
    <col min="13303" max="13551" width="10.85546875" style="10"/>
    <col min="13552" max="13552" width="4.7109375" style="10" customWidth="1"/>
    <col min="13553" max="13553" width="50.7109375" style="10" customWidth="1"/>
    <col min="13554" max="13554" width="3.7109375" style="10" customWidth="1"/>
    <col min="13555" max="13556" width="8.7109375" style="10" customWidth="1"/>
    <col min="13557" max="13557" width="9.7109375" style="10" customWidth="1"/>
    <col min="13558" max="13558" width="13.5703125" style="10" customWidth="1"/>
    <col min="13559" max="13807" width="10.85546875" style="10"/>
    <col min="13808" max="13808" width="4.7109375" style="10" customWidth="1"/>
    <col min="13809" max="13809" width="50.7109375" style="10" customWidth="1"/>
    <col min="13810" max="13810" width="3.7109375" style="10" customWidth="1"/>
    <col min="13811" max="13812" width="8.7109375" style="10" customWidth="1"/>
    <col min="13813" max="13813" width="9.7109375" style="10" customWidth="1"/>
    <col min="13814" max="13814" width="13.5703125" style="10" customWidth="1"/>
    <col min="13815" max="14063" width="10.85546875" style="10"/>
    <col min="14064" max="14064" width="4.7109375" style="10" customWidth="1"/>
    <col min="14065" max="14065" width="50.7109375" style="10" customWidth="1"/>
    <col min="14066" max="14066" width="3.7109375" style="10" customWidth="1"/>
    <col min="14067" max="14068" width="8.7109375" style="10" customWidth="1"/>
    <col min="14069" max="14069" width="9.7109375" style="10" customWidth="1"/>
    <col min="14070" max="14070" width="13.5703125" style="10" customWidth="1"/>
    <col min="14071" max="14319" width="10.85546875" style="10"/>
    <col min="14320" max="14320" width="4.7109375" style="10" customWidth="1"/>
    <col min="14321" max="14321" width="50.7109375" style="10" customWidth="1"/>
    <col min="14322" max="14322" width="3.7109375" style="10" customWidth="1"/>
    <col min="14323" max="14324" width="8.7109375" style="10" customWidth="1"/>
    <col min="14325" max="14325" width="9.7109375" style="10" customWidth="1"/>
    <col min="14326" max="14326" width="13.5703125" style="10" customWidth="1"/>
    <col min="14327" max="14575" width="10.85546875" style="10"/>
    <col min="14576" max="14576" width="4.7109375" style="10" customWidth="1"/>
    <col min="14577" max="14577" width="50.7109375" style="10" customWidth="1"/>
    <col min="14578" max="14578" width="3.7109375" style="10" customWidth="1"/>
    <col min="14579" max="14580" width="8.7109375" style="10" customWidth="1"/>
    <col min="14581" max="14581" width="9.7109375" style="10" customWidth="1"/>
    <col min="14582" max="14582" width="13.5703125" style="10" customWidth="1"/>
    <col min="14583" max="14831" width="10.85546875" style="10"/>
    <col min="14832" max="14832" width="4.7109375" style="10" customWidth="1"/>
    <col min="14833" max="14833" width="50.7109375" style="10" customWidth="1"/>
    <col min="14834" max="14834" width="3.7109375" style="10" customWidth="1"/>
    <col min="14835" max="14836" width="8.7109375" style="10" customWidth="1"/>
    <col min="14837" max="14837" width="9.7109375" style="10" customWidth="1"/>
    <col min="14838" max="14838" width="13.5703125" style="10" customWidth="1"/>
    <col min="14839" max="15087" width="10.85546875" style="10"/>
    <col min="15088" max="15088" width="4.7109375" style="10" customWidth="1"/>
    <col min="15089" max="15089" width="50.7109375" style="10" customWidth="1"/>
    <col min="15090" max="15090" width="3.7109375" style="10" customWidth="1"/>
    <col min="15091" max="15092" width="8.7109375" style="10" customWidth="1"/>
    <col min="15093" max="15093" width="9.7109375" style="10" customWidth="1"/>
    <col min="15094" max="15094" width="13.5703125" style="10" customWidth="1"/>
    <col min="15095" max="15343" width="10.85546875" style="10"/>
    <col min="15344" max="15344" width="4.7109375" style="10" customWidth="1"/>
    <col min="15345" max="15345" width="50.7109375" style="10" customWidth="1"/>
    <col min="15346" max="15346" width="3.7109375" style="10" customWidth="1"/>
    <col min="15347" max="15348" width="8.7109375" style="10" customWidth="1"/>
    <col min="15349" max="15349" width="9.7109375" style="10" customWidth="1"/>
    <col min="15350" max="15350" width="13.5703125" style="10" customWidth="1"/>
    <col min="15351" max="15599" width="10.85546875" style="10"/>
    <col min="15600" max="15600" width="4.7109375" style="10" customWidth="1"/>
    <col min="15601" max="15601" width="50.7109375" style="10" customWidth="1"/>
    <col min="15602" max="15602" width="3.7109375" style="10" customWidth="1"/>
    <col min="15603" max="15604" width="8.7109375" style="10" customWidth="1"/>
    <col min="15605" max="15605" width="9.7109375" style="10" customWidth="1"/>
    <col min="15606" max="15606" width="13.5703125" style="10" customWidth="1"/>
    <col min="15607" max="15855" width="10.85546875" style="10"/>
    <col min="15856" max="15856" width="4.7109375" style="10" customWidth="1"/>
    <col min="15857" max="15857" width="50.7109375" style="10" customWidth="1"/>
    <col min="15858" max="15858" width="3.7109375" style="10" customWidth="1"/>
    <col min="15859" max="15860" width="8.7109375" style="10" customWidth="1"/>
    <col min="15861" max="15861" width="9.7109375" style="10" customWidth="1"/>
    <col min="15862" max="15862" width="13.5703125" style="10" customWidth="1"/>
    <col min="15863" max="16111" width="10.85546875" style="10"/>
    <col min="16112" max="16112" width="4.7109375" style="10" customWidth="1"/>
    <col min="16113" max="16113" width="50.7109375" style="10" customWidth="1"/>
    <col min="16114" max="16114" width="3.7109375" style="10" customWidth="1"/>
    <col min="16115" max="16116" width="8.7109375" style="10" customWidth="1"/>
    <col min="16117" max="16117" width="9.7109375" style="10" customWidth="1"/>
    <col min="16118" max="16118" width="13.5703125" style="10" customWidth="1"/>
    <col min="16119" max="16384" width="10.85546875" style="10"/>
  </cols>
  <sheetData>
    <row r="1" spans="1:10" s="6" customFormat="1" ht="15" customHeight="1" x14ac:dyDescent="0.25">
      <c r="A1" s="2"/>
      <c r="D1" s="39"/>
      <c r="E1" s="39"/>
      <c r="F1" s="39"/>
      <c r="G1" s="40"/>
      <c r="H1" s="7"/>
      <c r="I1" s="7"/>
    </row>
    <row r="2" spans="1:10" s="6" customFormat="1" ht="15" customHeight="1" x14ac:dyDescent="0.25">
      <c r="A2" s="4"/>
      <c r="D2" s="39"/>
      <c r="E2" s="39"/>
      <c r="F2" s="39"/>
      <c r="G2" s="40"/>
      <c r="H2" s="7"/>
      <c r="I2" s="7"/>
    </row>
    <row r="3" spans="1:10" s="6" customFormat="1" ht="30.75" customHeight="1" x14ac:dyDescent="0.25">
      <c r="B3" s="95" t="s">
        <v>0</v>
      </c>
      <c r="C3" s="17"/>
      <c r="D3" s="41"/>
      <c r="E3" s="41"/>
      <c r="F3" s="41"/>
      <c r="G3" s="42"/>
      <c r="H3" s="7"/>
      <c r="I3" s="7"/>
    </row>
    <row r="4" spans="1:10" s="6" customFormat="1" ht="15" customHeight="1" x14ac:dyDescent="0.25">
      <c r="B4" s="93" t="s">
        <v>1</v>
      </c>
      <c r="C4" s="18"/>
      <c r="D4" s="43"/>
      <c r="E4" s="43"/>
      <c r="F4" s="43"/>
      <c r="G4" s="44"/>
      <c r="H4" s="145" t="s">
        <v>2</v>
      </c>
      <c r="I4" s="145"/>
    </row>
    <row r="5" spans="1:10" s="6" customFormat="1" ht="15" customHeight="1" x14ac:dyDescent="0.25">
      <c r="B5" s="94" t="s">
        <v>3</v>
      </c>
      <c r="D5" s="39"/>
      <c r="E5" s="39"/>
      <c r="F5" s="39"/>
      <c r="G5" s="45"/>
      <c r="H5" s="146" t="s">
        <v>4</v>
      </c>
      <c r="I5" s="146"/>
    </row>
    <row r="6" spans="1:10" s="6" customFormat="1" ht="15" customHeight="1" x14ac:dyDescent="0.25">
      <c r="D6" s="39"/>
      <c r="E6" s="39"/>
      <c r="F6" s="39"/>
      <c r="G6" s="46"/>
      <c r="H6" s="7"/>
      <c r="I6" s="7"/>
    </row>
    <row r="7" spans="1:10" ht="20.25" customHeight="1" thickBot="1" x14ac:dyDescent="0.25">
      <c r="A7" s="8" t="s">
        <v>5</v>
      </c>
      <c r="B7" s="9"/>
      <c r="C7" s="9"/>
      <c r="D7" s="47"/>
      <c r="E7" s="47"/>
      <c r="F7" s="47"/>
      <c r="G7" s="48"/>
      <c r="H7" s="56"/>
      <c r="I7" s="57"/>
    </row>
    <row r="8" spans="1:10" ht="20.100000000000001" customHeight="1" x14ac:dyDescent="0.2">
      <c r="A8" s="119" t="s">
        <v>6</v>
      </c>
      <c r="B8" s="88"/>
      <c r="C8" s="89"/>
      <c r="D8" s="89"/>
      <c r="E8" s="89"/>
      <c r="F8" s="90"/>
      <c r="G8" s="91"/>
      <c r="H8" s="92"/>
      <c r="I8" s="120" t="s">
        <v>144</v>
      </c>
    </row>
    <row r="9" spans="1:10" ht="20.100000000000001" customHeight="1" x14ac:dyDescent="0.2">
      <c r="A9" s="11">
        <v>7</v>
      </c>
      <c r="B9" s="12" t="s">
        <v>55</v>
      </c>
      <c r="C9" s="13"/>
      <c r="D9" s="49"/>
      <c r="E9" s="49"/>
      <c r="F9" s="49"/>
      <c r="G9" s="50"/>
      <c r="H9" s="58"/>
      <c r="I9" s="58"/>
    </row>
    <row r="10" spans="1:10" ht="38.1" customHeight="1" x14ac:dyDescent="0.2">
      <c r="A10" s="84" t="s">
        <v>7</v>
      </c>
      <c r="B10" s="85"/>
      <c r="C10" s="85"/>
      <c r="D10" s="85"/>
      <c r="E10" s="85"/>
      <c r="F10" s="86"/>
      <c r="G10" s="86"/>
      <c r="H10" s="87"/>
      <c r="I10" s="87"/>
      <c r="J10" s="10" t="s">
        <v>8</v>
      </c>
    </row>
    <row r="11" spans="1:10" ht="5.0999999999999996" customHeight="1" thickBot="1" x14ac:dyDescent="0.25">
      <c r="A11" s="15"/>
      <c r="B11" s="15"/>
      <c r="C11" s="15"/>
      <c r="D11" s="51"/>
      <c r="E11" s="51"/>
      <c r="F11" s="51"/>
      <c r="G11" s="52"/>
      <c r="H11" s="16"/>
      <c r="I11" s="16"/>
    </row>
    <row r="12" spans="1:10" ht="24.75" thickBot="1" x14ac:dyDescent="0.25">
      <c r="A12" s="121" t="s">
        <v>9</v>
      </c>
      <c r="B12" s="122" t="s">
        <v>10</v>
      </c>
      <c r="C12" s="123" t="s">
        <v>11</v>
      </c>
      <c r="D12" s="35" t="s">
        <v>34</v>
      </c>
      <c r="E12" s="35" t="s">
        <v>35</v>
      </c>
      <c r="F12" s="36" t="s">
        <v>36</v>
      </c>
      <c r="G12" s="59" t="s">
        <v>12</v>
      </c>
      <c r="H12" s="124" t="s">
        <v>13</v>
      </c>
      <c r="I12" s="125" t="s">
        <v>14</v>
      </c>
    </row>
    <row r="13" spans="1:10" s="20" customFormat="1" x14ac:dyDescent="0.2">
      <c r="A13" s="132"/>
      <c r="B13" s="133"/>
      <c r="C13" s="60"/>
      <c r="D13" s="61"/>
      <c r="E13" s="61"/>
      <c r="F13" s="61"/>
      <c r="G13" s="62"/>
      <c r="H13" s="63"/>
      <c r="I13" s="65">
        <f t="shared" ref="I13:I68" si="0">IF($C13="SO","Sans objet",IF($C13="-","Hors lot",IF($C13="PM","Pour mémoire",IF(G13,H13*G13,H13*$F13))))</f>
        <v>0</v>
      </c>
      <c r="J13" s="21"/>
    </row>
    <row r="14" spans="1:10" s="20" customFormat="1" x14ac:dyDescent="0.2">
      <c r="A14" s="128" t="s">
        <v>16</v>
      </c>
      <c r="B14" s="73" t="s">
        <v>56</v>
      </c>
      <c r="C14" s="60"/>
      <c r="D14" s="61"/>
      <c r="E14" s="61"/>
      <c r="F14" s="61"/>
      <c r="G14" s="62"/>
      <c r="H14" s="63"/>
      <c r="I14" s="65">
        <f t="shared" si="0"/>
        <v>0</v>
      </c>
      <c r="J14" s="21"/>
    </row>
    <row r="15" spans="1:10" s="20" customFormat="1" x14ac:dyDescent="0.2">
      <c r="A15" s="134"/>
      <c r="B15" s="66"/>
      <c r="C15" s="60"/>
      <c r="D15" s="61"/>
      <c r="E15" s="61"/>
      <c r="F15" s="61"/>
      <c r="G15" s="62"/>
      <c r="H15" s="63"/>
      <c r="I15" s="65">
        <f t="shared" si="0"/>
        <v>0</v>
      </c>
      <c r="J15" s="21"/>
    </row>
    <row r="16" spans="1:10" s="21" customFormat="1" x14ac:dyDescent="0.2">
      <c r="A16" s="129" t="s">
        <v>17</v>
      </c>
      <c r="B16" s="67" t="s">
        <v>57</v>
      </c>
      <c r="C16" s="60"/>
      <c r="D16" s="61"/>
      <c r="E16" s="61"/>
      <c r="F16" s="61"/>
      <c r="G16" s="62"/>
      <c r="H16" s="63"/>
      <c r="I16" s="65">
        <f t="shared" si="0"/>
        <v>0</v>
      </c>
    </row>
    <row r="17" spans="1:9" s="21" customFormat="1" ht="13.5" thickBot="1" x14ac:dyDescent="0.25">
      <c r="A17" s="129"/>
      <c r="B17" s="67"/>
      <c r="C17" s="60"/>
      <c r="D17" s="61"/>
      <c r="E17" s="61"/>
      <c r="F17" s="61"/>
      <c r="G17" s="62"/>
      <c r="H17" s="63"/>
      <c r="I17" s="65">
        <f t="shared" si="0"/>
        <v>0</v>
      </c>
    </row>
    <row r="18" spans="1:9" s="21" customFormat="1" ht="13.5" thickBot="1" x14ac:dyDescent="0.25">
      <c r="A18" s="129"/>
      <c r="B18" s="135" t="s">
        <v>58</v>
      </c>
      <c r="C18" s="60"/>
      <c r="D18" s="61"/>
      <c r="E18" s="61"/>
      <c r="F18" s="61"/>
      <c r="G18" s="62"/>
      <c r="H18" s="63"/>
      <c r="I18" s="65">
        <f t="shared" si="0"/>
        <v>0</v>
      </c>
    </row>
    <row r="19" spans="1:9" s="21" customFormat="1" x14ac:dyDescent="0.2">
      <c r="A19" s="129"/>
      <c r="B19" s="67"/>
      <c r="C19" s="60"/>
      <c r="D19" s="61"/>
      <c r="E19" s="61"/>
      <c r="F19" s="61"/>
      <c r="G19" s="62"/>
      <c r="H19" s="63"/>
      <c r="I19" s="65">
        <f t="shared" si="0"/>
        <v>0</v>
      </c>
    </row>
    <row r="20" spans="1:9" s="21" customFormat="1" x14ac:dyDescent="0.2">
      <c r="A20" s="129"/>
      <c r="B20" s="70" t="s">
        <v>59</v>
      </c>
      <c r="C20" s="60"/>
      <c r="D20" s="61"/>
      <c r="E20" s="61"/>
      <c r="F20" s="61"/>
      <c r="G20" s="62"/>
      <c r="H20" s="63"/>
      <c r="I20" s="65">
        <f t="shared" si="0"/>
        <v>0</v>
      </c>
    </row>
    <row r="21" spans="1:9" s="21" customFormat="1" x14ac:dyDescent="0.2">
      <c r="A21" s="129"/>
      <c r="B21" s="69" t="s">
        <v>60</v>
      </c>
      <c r="C21" s="60" t="s">
        <v>39</v>
      </c>
      <c r="D21" s="61">
        <v>46</v>
      </c>
      <c r="E21" s="61">
        <v>26</v>
      </c>
      <c r="F21" s="64">
        <f t="shared" ref="F21:F31" si="1">SUM(D21:E21)</f>
        <v>72</v>
      </c>
      <c r="G21" s="62"/>
      <c r="H21" s="63"/>
      <c r="I21" s="65">
        <f t="shared" si="0"/>
        <v>0</v>
      </c>
    </row>
    <row r="22" spans="1:9" s="21" customFormat="1" x14ac:dyDescent="0.2">
      <c r="A22" s="129"/>
      <c r="B22" s="69" t="s">
        <v>61</v>
      </c>
      <c r="C22" s="60" t="s">
        <v>39</v>
      </c>
      <c r="D22" s="61">
        <v>4</v>
      </c>
      <c r="E22" s="61">
        <v>5</v>
      </c>
      <c r="F22" s="64">
        <f t="shared" si="1"/>
        <v>9</v>
      </c>
      <c r="G22" s="62"/>
      <c r="H22" s="63"/>
      <c r="I22" s="65">
        <f t="shared" si="0"/>
        <v>0</v>
      </c>
    </row>
    <row r="23" spans="1:9" s="21" customFormat="1" x14ac:dyDescent="0.2">
      <c r="A23" s="129"/>
      <c r="B23" s="69" t="s">
        <v>62</v>
      </c>
      <c r="C23" s="60" t="s">
        <v>39</v>
      </c>
      <c r="D23" s="61">
        <v>3</v>
      </c>
      <c r="E23" s="61">
        <v>4</v>
      </c>
      <c r="F23" s="64">
        <f t="shared" si="1"/>
        <v>7</v>
      </c>
      <c r="G23" s="62"/>
      <c r="H23" s="63"/>
      <c r="I23" s="65">
        <f t="shared" si="0"/>
        <v>0</v>
      </c>
    </row>
    <row r="24" spans="1:9" s="21" customFormat="1" x14ac:dyDescent="0.2">
      <c r="A24" s="129"/>
      <c r="B24" s="69" t="s">
        <v>63</v>
      </c>
      <c r="C24" s="60" t="s">
        <v>39</v>
      </c>
      <c r="D24" s="61" t="s">
        <v>37</v>
      </c>
      <c r="E24" s="61">
        <v>4</v>
      </c>
      <c r="F24" s="64">
        <f t="shared" si="1"/>
        <v>4</v>
      </c>
      <c r="G24" s="62"/>
      <c r="H24" s="63"/>
      <c r="I24" s="65">
        <f t="shared" si="0"/>
        <v>0</v>
      </c>
    </row>
    <row r="25" spans="1:9" s="21" customFormat="1" x14ac:dyDescent="0.2">
      <c r="A25" s="129"/>
      <c r="B25" s="69" t="s">
        <v>64</v>
      </c>
      <c r="C25" s="60" t="s">
        <v>39</v>
      </c>
      <c r="D25" s="61">
        <v>1</v>
      </c>
      <c r="E25" s="61">
        <v>5</v>
      </c>
      <c r="F25" s="64">
        <f t="shared" si="1"/>
        <v>6</v>
      </c>
      <c r="G25" s="62"/>
      <c r="H25" s="63"/>
      <c r="I25" s="65">
        <f t="shared" si="0"/>
        <v>0</v>
      </c>
    </row>
    <row r="26" spans="1:9" s="21" customFormat="1" x14ac:dyDescent="0.2">
      <c r="A26" s="129"/>
      <c r="B26" s="69" t="s">
        <v>65</v>
      </c>
      <c r="C26" s="60" t="s">
        <v>39</v>
      </c>
      <c r="D26" s="61" t="s">
        <v>37</v>
      </c>
      <c r="E26" s="61">
        <v>6</v>
      </c>
      <c r="F26" s="64">
        <f t="shared" si="1"/>
        <v>6</v>
      </c>
      <c r="G26" s="62"/>
      <c r="H26" s="63"/>
      <c r="I26" s="65">
        <f t="shared" si="0"/>
        <v>0</v>
      </c>
    </row>
    <row r="27" spans="1:9" s="21" customFormat="1" x14ac:dyDescent="0.2">
      <c r="A27" s="129"/>
      <c r="B27" s="69" t="s">
        <v>66</v>
      </c>
      <c r="C27" s="60" t="s">
        <v>39</v>
      </c>
      <c r="D27" s="61">
        <v>2</v>
      </c>
      <c r="E27" s="61">
        <v>4</v>
      </c>
      <c r="F27" s="64">
        <f t="shared" si="1"/>
        <v>6</v>
      </c>
      <c r="G27" s="62"/>
      <c r="H27" s="63"/>
      <c r="I27" s="65">
        <f t="shared" si="0"/>
        <v>0</v>
      </c>
    </row>
    <row r="28" spans="1:9" s="21" customFormat="1" x14ac:dyDescent="0.2">
      <c r="A28" s="129"/>
      <c r="B28" s="69" t="s">
        <v>67</v>
      </c>
      <c r="C28" s="60" t="s">
        <v>39</v>
      </c>
      <c r="D28" s="61">
        <v>2</v>
      </c>
      <c r="E28" s="61">
        <v>2</v>
      </c>
      <c r="F28" s="64">
        <f t="shared" si="1"/>
        <v>4</v>
      </c>
      <c r="G28" s="62"/>
      <c r="H28" s="63"/>
      <c r="I28" s="65">
        <f t="shared" si="0"/>
        <v>0</v>
      </c>
    </row>
    <row r="29" spans="1:9" s="21" customFormat="1" x14ac:dyDescent="0.2">
      <c r="A29" s="129"/>
      <c r="B29" s="69" t="s">
        <v>68</v>
      </c>
      <c r="C29" s="60" t="s">
        <v>39</v>
      </c>
      <c r="D29" s="61">
        <v>4</v>
      </c>
      <c r="E29" s="61">
        <v>6</v>
      </c>
      <c r="F29" s="64">
        <f t="shared" si="1"/>
        <v>10</v>
      </c>
      <c r="G29" s="62"/>
      <c r="H29" s="63"/>
      <c r="I29" s="65">
        <f t="shared" si="0"/>
        <v>0</v>
      </c>
    </row>
    <row r="30" spans="1:9" s="21" customFormat="1" x14ac:dyDescent="0.2">
      <c r="A30" s="129"/>
      <c r="B30" s="69" t="s">
        <v>69</v>
      </c>
      <c r="C30" s="60" t="s">
        <v>39</v>
      </c>
      <c r="D30" s="61">
        <v>2</v>
      </c>
      <c r="E30" s="61" t="s">
        <v>37</v>
      </c>
      <c r="F30" s="64">
        <f t="shared" si="1"/>
        <v>2</v>
      </c>
      <c r="G30" s="62"/>
      <c r="H30" s="63"/>
      <c r="I30" s="65">
        <f t="shared" si="0"/>
        <v>0</v>
      </c>
    </row>
    <row r="31" spans="1:9" s="21" customFormat="1" x14ac:dyDescent="0.2">
      <c r="A31" s="129"/>
      <c r="B31" s="69" t="s">
        <v>70</v>
      </c>
      <c r="C31" s="60" t="s">
        <v>39</v>
      </c>
      <c r="D31" s="61">
        <v>1</v>
      </c>
      <c r="E31" s="61">
        <v>3</v>
      </c>
      <c r="F31" s="64">
        <f t="shared" si="1"/>
        <v>4</v>
      </c>
      <c r="G31" s="62"/>
      <c r="H31" s="63"/>
      <c r="I31" s="65">
        <f t="shared" si="0"/>
        <v>0</v>
      </c>
    </row>
    <row r="32" spans="1:9" s="21" customFormat="1" x14ac:dyDescent="0.2">
      <c r="A32" s="129"/>
      <c r="B32" s="70" t="s">
        <v>71</v>
      </c>
      <c r="C32" s="60"/>
      <c r="D32" s="61"/>
      <c r="E32" s="61"/>
      <c r="F32" s="61"/>
      <c r="G32" s="62"/>
      <c r="H32" s="63"/>
      <c r="I32" s="65">
        <f t="shared" si="0"/>
        <v>0</v>
      </c>
    </row>
    <row r="33" spans="1:9" s="21" customFormat="1" x14ac:dyDescent="0.2">
      <c r="A33" s="129"/>
      <c r="B33" s="69" t="s">
        <v>60</v>
      </c>
      <c r="C33" s="60" t="s">
        <v>39</v>
      </c>
      <c r="D33" s="61">
        <v>1</v>
      </c>
      <c r="E33" s="61" t="s">
        <v>37</v>
      </c>
      <c r="F33" s="64">
        <f>SUM(D33:E33)</f>
        <v>1</v>
      </c>
      <c r="G33" s="62"/>
      <c r="H33" s="63"/>
      <c r="I33" s="65">
        <f t="shared" si="0"/>
        <v>0</v>
      </c>
    </row>
    <row r="34" spans="1:9" s="21" customFormat="1" x14ac:dyDescent="0.2">
      <c r="A34" s="129"/>
      <c r="B34" s="70" t="s">
        <v>72</v>
      </c>
      <c r="C34" s="60"/>
      <c r="D34" s="61"/>
      <c r="E34" s="61"/>
      <c r="F34" s="61"/>
      <c r="G34" s="62"/>
      <c r="H34" s="63"/>
      <c r="I34" s="65">
        <f t="shared" si="0"/>
        <v>0</v>
      </c>
    </row>
    <row r="35" spans="1:9" s="21" customFormat="1" x14ac:dyDescent="0.2">
      <c r="A35" s="129"/>
      <c r="B35" s="69" t="s">
        <v>60</v>
      </c>
      <c r="C35" s="60" t="s">
        <v>39</v>
      </c>
      <c r="D35" s="61">
        <v>5</v>
      </c>
      <c r="E35" s="61">
        <v>2</v>
      </c>
      <c r="F35" s="64">
        <f>SUM(D35:E35)</f>
        <v>7</v>
      </c>
      <c r="G35" s="62"/>
      <c r="H35" s="63"/>
      <c r="I35" s="65">
        <f t="shared" si="0"/>
        <v>0</v>
      </c>
    </row>
    <row r="36" spans="1:9" s="21" customFormat="1" x14ac:dyDescent="0.2">
      <c r="A36" s="129"/>
      <c r="B36" s="69" t="s">
        <v>61</v>
      </c>
      <c r="C36" s="60" t="s">
        <v>39</v>
      </c>
      <c r="D36" s="61">
        <v>3</v>
      </c>
      <c r="E36" s="61" t="s">
        <v>37</v>
      </c>
      <c r="F36" s="64">
        <f>SUM(D36:E36)</f>
        <v>3</v>
      </c>
      <c r="G36" s="62"/>
      <c r="H36" s="63"/>
      <c r="I36" s="65">
        <f t="shared" si="0"/>
        <v>0</v>
      </c>
    </row>
    <row r="37" spans="1:9" s="21" customFormat="1" x14ac:dyDescent="0.2">
      <c r="A37" s="129"/>
      <c r="B37" s="69" t="s">
        <v>63</v>
      </c>
      <c r="C37" s="60" t="s">
        <v>39</v>
      </c>
      <c r="D37" s="61" t="s">
        <v>37</v>
      </c>
      <c r="E37" s="61">
        <v>1</v>
      </c>
      <c r="F37" s="64">
        <f>SUM(D37:E37)</f>
        <v>1</v>
      </c>
      <c r="G37" s="62"/>
      <c r="H37" s="63"/>
      <c r="I37" s="65">
        <f t="shared" si="0"/>
        <v>0</v>
      </c>
    </row>
    <row r="38" spans="1:9" s="21" customFormat="1" x14ac:dyDescent="0.2">
      <c r="A38" s="129"/>
      <c r="B38" s="69" t="s">
        <v>66</v>
      </c>
      <c r="C38" s="60" t="s">
        <v>39</v>
      </c>
      <c r="D38" s="61" t="s">
        <v>37</v>
      </c>
      <c r="E38" s="61">
        <v>1</v>
      </c>
      <c r="F38" s="64">
        <f>SUM(D38:E38)</f>
        <v>1</v>
      </c>
      <c r="G38" s="62"/>
      <c r="H38" s="63"/>
      <c r="I38" s="65">
        <f t="shared" si="0"/>
        <v>0</v>
      </c>
    </row>
    <row r="39" spans="1:9" s="21" customFormat="1" x14ac:dyDescent="0.2">
      <c r="A39" s="129"/>
      <c r="B39" s="70" t="s">
        <v>73</v>
      </c>
      <c r="C39" s="60"/>
      <c r="D39" s="61"/>
      <c r="E39" s="61"/>
      <c r="F39" s="64"/>
      <c r="G39" s="62"/>
      <c r="H39" s="63"/>
      <c r="I39" s="65">
        <f t="shared" si="0"/>
        <v>0</v>
      </c>
    </row>
    <row r="40" spans="1:9" s="21" customFormat="1" x14ac:dyDescent="0.2">
      <c r="A40" s="129"/>
      <c r="B40" s="136" t="s">
        <v>74</v>
      </c>
      <c r="C40" s="60"/>
      <c r="D40" s="61"/>
      <c r="E40" s="61"/>
      <c r="F40" s="64"/>
      <c r="G40" s="62"/>
      <c r="H40" s="63"/>
      <c r="I40" s="65">
        <f t="shared" si="0"/>
        <v>0</v>
      </c>
    </row>
    <row r="41" spans="1:9" s="21" customFormat="1" x14ac:dyDescent="0.2">
      <c r="A41" s="129"/>
      <c r="B41" s="69" t="s">
        <v>60</v>
      </c>
      <c r="C41" s="60" t="s">
        <v>39</v>
      </c>
      <c r="D41" s="61">
        <v>4</v>
      </c>
      <c r="E41" s="61">
        <v>3</v>
      </c>
      <c r="F41" s="64">
        <f t="shared" ref="F41:F55" si="2">SUM(D41:E41)</f>
        <v>7</v>
      </c>
      <c r="G41" s="62"/>
      <c r="H41" s="63"/>
      <c r="I41" s="65">
        <f t="shared" si="0"/>
        <v>0</v>
      </c>
    </row>
    <row r="42" spans="1:9" s="21" customFormat="1" x14ac:dyDescent="0.2">
      <c r="A42" s="129"/>
      <c r="B42" s="69" t="s">
        <v>61</v>
      </c>
      <c r="C42" s="60" t="s">
        <v>39</v>
      </c>
      <c r="D42" s="61">
        <v>6</v>
      </c>
      <c r="E42" s="61" t="s">
        <v>37</v>
      </c>
      <c r="F42" s="64">
        <f t="shared" si="2"/>
        <v>6</v>
      </c>
      <c r="G42" s="62"/>
      <c r="H42" s="63"/>
      <c r="I42" s="65">
        <f t="shared" si="0"/>
        <v>0</v>
      </c>
    </row>
    <row r="43" spans="1:9" s="21" customFormat="1" x14ac:dyDescent="0.2">
      <c r="B43" s="69" t="s">
        <v>62</v>
      </c>
      <c r="C43" s="60" t="s">
        <v>39</v>
      </c>
      <c r="D43" s="61">
        <v>2</v>
      </c>
      <c r="E43" s="61" t="s">
        <v>37</v>
      </c>
      <c r="F43" s="64">
        <f t="shared" si="2"/>
        <v>2</v>
      </c>
      <c r="G43" s="62"/>
      <c r="H43" s="63"/>
      <c r="I43" s="65">
        <f t="shared" si="0"/>
        <v>0</v>
      </c>
    </row>
    <row r="44" spans="1:9" s="21" customFormat="1" x14ac:dyDescent="0.2">
      <c r="A44" s="129"/>
      <c r="B44" s="69" t="s">
        <v>63</v>
      </c>
      <c r="C44" s="60" t="s">
        <v>39</v>
      </c>
      <c r="D44" s="61"/>
      <c r="E44" s="61">
        <v>2</v>
      </c>
      <c r="F44" s="64">
        <f t="shared" si="2"/>
        <v>2</v>
      </c>
      <c r="G44" s="62"/>
      <c r="H44" s="63"/>
      <c r="I44" s="65">
        <f t="shared" si="0"/>
        <v>0</v>
      </c>
    </row>
    <row r="45" spans="1:9" s="21" customFormat="1" x14ac:dyDescent="0.2">
      <c r="A45" s="129"/>
      <c r="B45" s="69" t="s">
        <v>64</v>
      </c>
      <c r="C45" s="60" t="s">
        <v>39</v>
      </c>
      <c r="D45" s="61">
        <v>1</v>
      </c>
      <c r="E45" s="61" t="s">
        <v>37</v>
      </c>
      <c r="F45" s="64">
        <f t="shared" si="2"/>
        <v>1</v>
      </c>
      <c r="G45" s="62"/>
      <c r="H45" s="63"/>
      <c r="I45" s="65">
        <f t="shared" si="0"/>
        <v>0</v>
      </c>
    </row>
    <row r="46" spans="1:9" s="21" customFormat="1" x14ac:dyDescent="0.2">
      <c r="A46" s="129"/>
      <c r="B46" s="69" t="s">
        <v>67</v>
      </c>
      <c r="C46" s="60" t="s">
        <v>39</v>
      </c>
      <c r="D46" s="61"/>
      <c r="E46" s="61">
        <v>1</v>
      </c>
      <c r="F46" s="64">
        <f t="shared" si="2"/>
        <v>1</v>
      </c>
      <c r="G46" s="62"/>
      <c r="H46" s="63"/>
      <c r="I46" s="65">
        <f t="shared" si="0"/>
        <v>0</v>
      </c>
    </row>
    <row r="47" spans="1:9" s="21" customFormat="1" x14ac:dyDescent="0.2">
      <c r="A47" s="129"/>
      <c r="B47" s="69" t="s">
        <v>68</v>
      </c>
      <c r="C47" s="60" t="s">
        <v>39</v>
      </c>
      <c r="D47" s="61">
        <v>1</v>
      </c>
      <c r="E47" s="61" t="s">
        <v>37</v>
      </c>
      <c r="F47" s="64">
        <f t="shared" si="2"/>
        <v>1</v>
      </c>
      <c r="G47" s="62"/>
      <c r="H47" s="63"/>
      <c r="I47" s="65">
        <f t="shared" si="0"/>
        <v>0</v>
      </c>
    </row>
    <row r="48" spans="1:9" s="21" customFormat="1" x14ac:dyDescent="0.2">
      <c r="A48" s="129"/>
      <c r="B48" s="69" t="s">
        <v>69</v>
      </c>
      <c r="C48" s="60" t="s">
        <v>39</v>
      </c>
      <c r="D48" s="61">
        <v>1</v>
      </c>
      <c r="E48" s="61">
        <v>1</v>
      </c>
      <c r="F48" s="64">
        <f t="shared" si="2"/>
        <v>2</v>
      </c>
      <c r="G48" s="62"/>
      <c r="H48" s="63"/>
      <c r="I48" s="65">
        <f t="shared" si="0"/>
        <v>0</v>
      </c>
    </row>
    <row r="49" spans="1:9" s="21" customFormat="1" x14ac:dyDescent="0.2">
      <c r="A49" s="129"/>
      <c r="B49" s="69" t="s">
        <v>70</v>
      </c>
      <c r="C49" s="60" t="s">
        <v>39</v>
      </c>
      <c r="D49" s="61"/>
      <c r="E49" s="61">
        <v>1</v>
      </c>
      <c r="F49" s="64">
        <f t="shared" si="2"/>
        <v>1</v>
      </c>
      <c r="G49" s="62"/>
      <c r="H49" s="63"/>
      <c r="I49" s="65">
        <f t="shared" si="0"/>
        <v>0</v>
      </c>
    </row>
    <row r="50" spans="1:9" s="21" customFormat="1" x14ac:dyDescent="0.2">
      <c r="A50" s="129"/>
      <c r="B50" s="69" t="s">
        <v>75</v>
      </c>
      <c r="C50" s="60" t="s">
        <v>39</v>
      </c>
      <c r="D50" s="61">
        <v>1</v>
      </c>
      <c r="E50" s="61">
        <v>1</v>
      </c>
      <c r="F50" s="64">
        <f t="shared" si="2"/>
        <v>2</v>
      </c>
      <c r="G50" s="62"/>
      <c r="H50" s="63"/>
      <c r="I50" s="65">
        <f t="shared" si="0"/>
        <v>0</v>
      </c>
    </row>
    <row r="51" spans="1:9" s="21" customFormat="1" x14ac:dyDescent="0.2">
      <c r="A51" s="129"/>
      <c r="B51" s="69" t="s">
        <v>76</v>
      </c>
      <c r="C51" s="60" t="s">
        <v>39</v>
      </c>
      <c r="D51" s="61" t="s">
        <v>37</v>
      </c>
      <c r="E51" s="61">
        <v>1</v>
      </c>
      <c r="F51" s="64">
        <f t="shared" ref="F51:F54" si="3">SUM(D51:E51)</f>
        <v>1</v>
      </c>
      <c r="G51" s="62"/>
      <c r="H51" s="63"/>
      <c r="I51" s="65">
        <f t="shared" si="0"/>
        <v>0</v>
      </c>
    </row>
    <row r="52" spans="1:9" s="21" customFormat="1" x14ac:dyDescent="0.2">
      <c r="A52" s="129"/>
      <c r="B52" s="69" t="s">
        <v>77</v>
      </c>
      <c r="C52" s="60" t="s">
        <v>39</v>
      </c>
      <c r="D52" s="61" t="s">
        <v>37</v>
      </c>
      <c r="E52" s="61">
        <v>1</v>
      </c>
      <c r="F52" s="64">
        <f t="shared" si="3"/>
        <v>1</v>
      </c>
      <c r="G52" s="62"/>
      <c r="H52" s="63"/>
      <c r="I52" s="65">
        <f t="shared" si="0"/>
        <v>0</v>
      </c>
    </row>
    <row r="53" spans="1:9" s="21" customFormat="1" x14ac:dyDescent="0.2">
      <c r="A53" s="129"/>
      <c r="B53" s="69" t="s">
        <v>78</v>
      </c>
      <c r="C53" s="60" t="s">
        <v>39</v>
      </c>
      <c r="D53" s="61" t="s">
        <v>37</v>
      </c>
      <c r="E53" s="61">
        <v>2</v>
      </c>
      <c r="F53" s="64">
        <f t="shared" si="3"/>
        <v>2</v>
      </c>
      <c r="G53" s="62"/>
      <c r="H53" s="63"/>
      <c r="I53" s="65">
        <f t="shared" si="0"/>
        <v>0</v>
      </c>
    </row>
    <row r="54" spans="1:9" s="21" customFormat="1" x14ac:dyDescent="0.2">
      <c r="A54" s="129"/>
      <c r="B54" s="69" t="s">
        <v>79</v>
      </c>
      <c r="C54" s="60" t="s">
        <v>39</v>
      </c>
      <c r="D54" s="61" t="s">
        <v>37</v>
      </c>
      <c r="E54" s="61">
        <v>1</v>
      </c>
      <c r="F54" s="64">
        <f t="shared" si="3"/>
        <v>1</v>
      </c>
      <c r="G54" s="62"/>
      <c r="H54" s="63"/>
      <c r="I54" s="65">
        <f t="shared" si="0"/>
        <v>0</v>
      </c>
    </row>
    <row r="55" spans="1:9" s="21" customFormat="1" x14ac:dyDescent="0.2">
      <c r="A55" s="129"/>
      <c r="B55" s="69" t="s">
        <v>80</v>
      </c>
      <c r="C55" s="60" t="s">
        <v>39</v>
      </c>
      <c r="D55" s="61">
        <v>1</v>
      </c>
      <c r="E55" s="61" t="s">
        <v>37</v>
      </c>
      <c r="F55" s="64">
        <f t="shared" si="2"/>
        <v>1</v>
      </c>
      <c r="G55" s="62"/>
      <c r="H55" s="63"/>
      <c r="I55" s="65">
        <f t="shared" si="0"/>
        <v>0</v>
      </c>
    </row>
    <row r="56" spans="1:9" s="21" customFormat="1" x14ac:dyDescent="0.2">
      <c r="A56" s="130"/>
      <c r="B56" s="96"/>
      <c r="C56" s="97"/>
      <c r="D56" s="98"/>
      <c r="E56" s="98"/>
      <c r="F56" s="98"/>
      <c r="G56" s="99"/>
      <c r="H56" s="100"/>
      <c r="I56" s="65">
        <f t="shared" si="0"/>
        <v>0</v>
      </c>
    </row>
    <row r="57" spans="1:9" s="21" customFormat="1" x14ac:dyDescent="0.2">
      <c r="A57" s="129" t="s">
        <v>19</v>
      </c>
      <c r="B57" s="67" t="s">
        <v>81</v>
      </c>
      <c r="C57" s="60"/>
      <c r="D57" s="61"/>
      <c r="E57" s="61"/>
      <c r="F57" s="61"/>
      <c r="G57" s="62"/>
      <c r="H57" s="63"/>
      <c r="I57" s="65">
        <f t="shared" si="0"/>
        <v>0</v>
      </c>
    </row>
    <row r="58" spans="1:9" s="21" customFormat="1" ht="13.5" thickBot="1" x14ac:dyDescent="0.25">
      <c r="A58" s="129"/>
      <c r="B58" s="67"/>
      <c r="C58" s="60"/>
      <c r="D58" s="61"/>
      <c r="E58" s="61"/>
      <c r="F58" s="61"/>
      <c r="G58" s="62"/>
      <c r="H58" s="63"/>
      <c r="I58" s="65">
        <f t="shared" si="0"/>
        <v>0</v>
      </c>
    </row>
    <row r="59" spans="1:9" s="21" customFormat="1" ht="13.5" thickBot="1" x14ac:dyDescent="0.25">
      <c r="A59" s="129"/>
      <c r="B59" s="135" t="s">
        <v>58</v>
      </c>
      <c r="C59" s="60"/>
      <c r="D59" s="61"/>
      <c r="E59" s="61"/>
      <c r="F59" s="61"/>
      <c r="G59" s="62"/>
      <c r="H59" s="63"/>
      <c r="I59" s="65">
        <f t="shared" si="0"/>
        <v>0</v>
      </c>
    </row>
    <row r="60" spans="1:9" s="21" customFormat="1" x14ac:dyDescent="0.2">
      <c r="A60" s="129"/>
      <c r="B60" s="137"/>
      <c r="C60" s="60"/>
      <c r="D60" s="61"/>
      <c r="E60" s="61"/>
      <c r="F60" s="61"/>
      <c r="G60" s="62"/>
      <c r="H60" s="63"/>
      <c r="I60" s="65">
        <f t="shared" si="0"/>
        <v>0</v>
      </c>
    </row>
    <row r="61" spans="1:9" s="21" customFormat="1" x14ac:dyDescent="0.2">
      <c r="A61" s="129"/>
      <c r="B61" s="101" t="s">
        <v>82</v>
      </c>
      <c r="C61" s="60"/>
      <c r="D61" s="61"/>
      <c r="E61" s="61"/>
      <c r="F61" s="61"/>
      <c r="G61" s="62"/>
      <c r="H61" s="63"/>
      <c r="I61" s="65">
        <f t="shared" si="0"/>
        <v>0</v>
      </c>
    </row>
    <row r="62" spans="1:9" s="21" customFormat="1" x14ac:dyDescent="0.2">
      <c r="A62" s="129"/>
      <c r="B62" s="70" t="s">
        <v>59</v>
      </c>
      <c r="C62" s="60"/>
      <c r="D62" s="61"/>
      <c r="E62" s="61"/>
      <c r="F62" s="61"/>
      <c r="G62" s="62"/>
      <c r="H62" s="63"/>
      <c r="I62" s="65">
        <f t="shared" si="0"/>
        <v>0</v>
      </c>
    </row>
    <row r="63" spans="1:9" s="21" customFormat="1" x14ac:dyDescent="0.2">
      <c r="A63" s="129"/>
      <c r="B63" s="69" t="s">
        <v>60</v>
      </c>
      <c r="C63" s="60" t="s">
        <v>39</v>
      </c>
      <c r="D63" s="61">
        <v>5</v>
      </c>
      <c r="E63" s="61" t="s">
        <v>37</v>
      </c>
      <c r="F63" s="64">
        <f t="shared" ref="F63" si="4">SUM(D63:E63)</f>
        <v>5</v>
      </c>
      <c r="G63" s="62"/>
      <c r="H63" s="63"/>
      <c r="I63" s="65">
        <f t="shared" si="0"/>
        <v>0</v>
      </c>
    </row>
    <row r="64" spans="1:9" s="21" customFormat="1" x14ac:dyDescent="0.2">
      <c r="A64" s="129"/>
      <c r="B64" s="70" t="s">
        <v>72</v>
      </c>
      <c r="C64" s="60"/>
      <c r="D64" s="61"/>
      <c r="E64" s="61"/>
      <c r="F64" s="64"/>
      <c r="G64" s="62"/>
      <c r="H64" s="63"/>
      <c r="I64" s="65">
        <f t="shared" si="0"/>
        <v>0</v>
      </c>
    </row>
    <row r="65" spans="1:9" s="21" customFormat="1" x14ac:dyDescent="0.2">
      <c r="A65" s="129"/>
      <c r="B65" s="69" t="s">
        <v>60</v>
      </c>
      <c r="C65" s="60" t="s">
        <v>39</v>
      </c>
      <c r="D65" s="61">
        <v>1</v>
      </c>
      <c r="E65" s="61" t="s">
        <v>37</v>
      </c>
      <c r="F65" s="64">
        <f t="shared" ref="F65" si="5">SUM(D65:E65)</f>
        <v>1</v>
      </c>
      <c r="G65" s="62"/>
      <c r="H65" s="63"/>
      <c r="I65" s="65">
        <f t="shared" si="0"/>
        <v>0</v>
      </c>
    </row>
    <row r="66" spans="1:9" s="21" customFormat="1" x14ac:dyDescent="0.2">
      <c r="A66" s="129"/>
      <c r="B66" s="70" t="s">
        <v>73</v>
      </c>
      <c r="C66" s="60"/>
      <c r="D66" s="61"/>
      <c r="E66" s="61"/>
      <c r="F66" s="64"/>
      <c r="G66" s="62"/>
      <c r="H66" s="63"/>
      <c r="I66" s="65">
        <f t="shared" si="0"/>
        <v>0</v>
      </c>
    </row>
    <row r="67" spans="1:9" s="21" customFormat="1" x14ac:dyDescent="0.2">
      <c r="A67" s="129"/>
      <c r="B67" s="136" t="s">
        <v>74</v>
      </c>
      <c r="C67" s="60"/>
      <c r="D67" s="61"/>
      <c r="E67" s="61"/>
      <c r="F67" s="64"/>
      <c r="G67" s="62"/>
      <c r="H67" s="63"/>
      <c r="I67" s="65">
        <f t="shared" si="0"/>
        <v>0</v>
      </c>
    </row>
    <row r="68" spans="1:9" s="21" customFormat="1" x14ac:dyDescent="0.2">
      <c r="A68" s="129"/>
      <c r="B68" s="69" t="s">
        <v>60</v>
      </c>
      <c r="C68" s="60" t="s">
        <v>39</v>
      </c>
      <c r="D68" s="61">
        <v>1</v>
      </c>
      <c r="E68" s="61" t="s">
        <v>37</v>
      </c>
      <c r="F68" s="64">
        <f t="shared" ref="F68" si="6">SUM(D68:E68)</f>
        <v>1</v>
      </c>
      <c r="G68" s="62"/>
      <c r="H68" s="63"/>
      <c r="I68" s="65">
        <f t="shared" si="0"/>
        <v>0</v>
      </c>
    </row>
    <row r="69" spans="1:9" s="21" customFormat="1" x14ac:dyDescent="0.2">
      <c r="A69" s="129"/>
      <c r="B69" s="67"/>
      <c r="C69" s="60"/>
      <c r="D69" s="61"/>
      <c r="E69" s="61"/>
      <c r="F69" s="61"/>
      <c r="G69" s="62"/>
      <c r="H69" s="63"/>
      <c r="I69" s="65"/>
    </row>
    <row r="70" spans="1:9" s="21" customFormat="1" x14ac:dyDescent="0.2">
      <c r="A70" s="129" t="s">
        <v>20</v>
      </c>
      <c r="B70" s="67" t="s">
        <v>83</v>
      </c>
      <c r="C70" s="60"/>
      <c r="D70" s="61"/>
      <c r="E70" s="61"/>
      <c r="F70" s="61"/>
      <c r="G70" s="62"/>
      <c r="H70" s="63"/>
      <c r="I70" s="65">
        <f t="shared" ref="I70:I100" si="7">IF($C70="SO","Sans objet",IF($C70="-","Hors lot",IF($C70="PM","Pour mémoire",IF(G70,H70*G70,H70*$F70))))</f>
        <v>0</v>
      </c>
    </row>
    <row r="71" spans="1:9" s="21" customFormat="1" ht="10.5" customHeight="1" thickBot="1" x14ac:dyDescent="0.25">
      <c r="A71" s="129"/>
      <c r="B71" s="105"/>
      <c r="C71" s="60"/>
      <c r="D71" s="61"/>
      <c r="E71" s="61"/>
      <c r="F71" s="61"/>
      <c r="G71" s="62"/>
      <c r="H71" s="63"/>
      <c r="I71" s="65">
        <f t="shared" si="7"/>
        <v>0</v>
      </c>
    </row>
    <row r="72" spans="1:9" s="21" customFormat="1" ht="13.5" thickBot="1" x14ac:dyDescent="0.25">
      <c r="A72" s="129"/>
      <c r="B72" s="135" t="s">
        <v>58</v>
      </c>
      <c r="C72" s="60"/>
      <c r="D72" s="61"/>
      <c r="E72" s="61"/>
      <c r="F72" s="61"/>
      <c r="G72" s="62"/>
      <c r="H72" s="63"/>
      <c r="I72" s="65">
        <f t="shared" si="7"/>
        <v>0</v>
      </c>
    </row>
    <row r="73" spans="1:9" s="21" customFormat="1" ht="9.75" customHeight="1" x14ac:dyDescent="0.2">
      <c r="A73" s="129"/>
      <c r="B73" s="105"/>
      <c r="C73" s="60"/>
      <c r="D73" s="61"/>
      <c r="E73" s="61"/>
      <c r="F73" s="61"/>
      <c r="G73" s="83"/>
      <c r="H73" s="63"/>
      <c r="I73" s="65">
        <f t="shared" si="7"/>
        <v>0</v>
      </c>
    </row>
    <row r="74" spans="1:9" s="21" customFormat="1" x14ac:dyDescent="0.2">
      <c r="A74" s="129"/>
      <c r="B74" s="70" t="s">
        <v>59</v>
      </c>
      <c r="C74" s="60"/>
      <c r="D74" s="61"/>
      <c r="E74" s="61"/>
      <c r="F74" s="61"/>
      <c r="G74" s="83"/>
      <c r="H74" s="63"/>
      <c r="I74" s="65">
        <f t="shared" si="7"/>
        <v>0</v>
      </c>
    </row>
    <row r="75" spans="1:9" s="21" customFormat="1" x14ac:dyDescent="0.2">
      <c r="A75" s="129"/>
      <c r="B75" s="69" t="s">
        <v>69</v>
      </c>
      <c r="C75" s="60" t="s">
        <v>39</v>
      </c>
      <c r="D75" s="61">
        <v>1</v>
      </c>
      <c r="E75" s="61" t="s">
        <v>37</v>
      </c>
      <c r="F75" s="64">
        <f t="shared" ref="F75" si="8">SUM(D75:E75)</f>
        <v>1</v>
      </c>
      <c r="G75" s="83"/>
      <c r="H75" s="63"/>
      <c r="I75" s="65">
        <f t="shared" si="7"/>
        <v>0</v>
      </c>
    </row>
    <row r="76" spans="1:9" s="21" customFormat="1" x14ac:dyDescent="0.2">
      <c r="A76" s="129"/>
      <c r="B76" s="69" t="s">
        <v>75</v>
      </c>
      <c r="C76" s="60" t="s">
        <v>39</v>
      </c>
      <c r="D76" s="61" t="s">
        <v>37</v>
      </c>
      <c r="E76" s="61">
        <v>1</v>
      </c>
      <c r="F76" s="64">
        <f>SUM(D76:E76)</f>
        <v>1</v>
      </c>
      <c r="G76" s="83"/>
      <c r="H76" s="63"/>
      <c r="I76" s="65">
        <f>IF($C76="SO","Sans objet",IF($C76="-","Hors lot",IF($C76="PM","Pour mémoire",IF(G76,H76*G76,H76*$F76))))</f>
        <v>0</v>
      </c>
    </row>
    <row r="77" spans="1:9" s="21" customFormat="1" x14ac:dyDescent="0.2">
      <c r="A77" s="129"/>
      <c r="B77" s="69" t="s">
        <v>84</v>
      </c>
      <c r="C77" s="60" t="s">
        <v>39</v>
      </c>
      <c r="D77" s="61" t="s">
        <v>37</v>
      </c>
      <c r="E77" s="61">
        <v>5</v>
      </c>
      <c r="F77" s="64">
        <f>SUM(D77:E77)</f>
        <v>5</v>
      </c>
      <c r="G77" s="83"/>
      <c r="H77" s="63"/>
      <c r="I77" s="65">
        <f>IF($C77="SO","Sans objet",IF($C77="-","Hors lot",IF($C77="PM","Pour mémoire",IF(G77,H77*G77,H77*$F77))))</f>
        <v>0</v>
      </c>
    </row>
    <row r="78" spans="1:9" s="21" customFormat="1" x14ac:dyDescent="0.2">
      <c r="A78" s="129"/>
      <c r="B78" s="69" t="s">
        <v>85</v>
      </c>
      <c r="C78" s="60" t="s">
        <v>39</v>
      </c>
      <c r="D78" s="61" t="s">
        <v>37</v>
      </c>
      <c r="E78" s="61">
        <v>6</v>
      </c>
      <c r="F78" s="64">
        <f t="shared" ref="F78" si="9">SUM(D78:E78)</f>
        <v>6</v>
      </c>
      <c r="G78" s="83"/>
      <c r="H78" s="63"/>
      <c r="I78" s="65">
        <f t="shared" si="7"/>
        <v>0</v>
      </c>
    </row>
    <row r="79" spans="1:9" s="21" customFormat="1" x14ac:dyDescent="0.2">
      <c r="A79" s="129"/>
      <c r="B79" s="70" t="s">
        <v>73</v>
      </c>
      <c r="C79" s="60"/>
      <c r="D79" s="61"/>
      <c r="E79" s="61"/>
      <c r="F79" s="64"/>
      <c r="G79" s="83"/>
      <c r="H79" s="63"/>
      <c r="I79" s="65">
        <f t="shared" si="7"/>
        <v>0</v>
      </c>
    </row>
    <row r="80" spans="1:9" s="21" customFormat="1" x14ac:dyDescent="0.2">
      <c r="A80" s="129"/>
      <c r="B80" s="136" t="s">
        <v>74</v>
      </c>
      <c r="C80" s="60"/>
      <c r="D80" s="61"/>
      <c r="E80" s="61"/>
      <c r="F80" s="64"/>
      <c r="G80" s="83"/>
      <c r="H80" s="63"/>
      <c r="I80" s="65">
        <f t="shared" si="7"/>
        <v>0</v>
      </c>
    </row>
    <row r="81" spans="1:9" s="21" customFormat="1" x14ac:dyDescent="0.2">
      <c r="A81" s="129"/>
      <c r="B81" s="69" t="s">
        <v>86</v>
      </c>
      <c r="C81" s="60" t="s">
        <v>39</v>
      </c>
      <c r="D81" s="61">
        <v>1.2</v>
      </c>
      <c r="E81" s="61" t="s">
        <v>37</v>
      </c>
      <c r="F81" s="64">
        <f t="shared" ref="F81:F82" si="10">SUM(D81:E81)</f>
        <v>1.2</v>
      </c>
      <c r="G81" s="62"/>
      <c r="H81" s="63"/>
      <c r="I81" s="65">
        <f t="shared" si="7"/>
        <v>0</v>
      </c>
    </row>
    <row r="82" spans="1:9" s="21" customFormat="1" x14ac:dyDescent="0.2">
      <c r="A82" s="129"/>
      <c r="B82" s="69" t="s">
        <v>85</v>
      </c>
      <c r="C82" s="60" t="s">
        <v>39</v>
      </c>
      <c r="D82" s="61">
        <v>1</v>
      </c>
      <c r="E82" s="61">
        <v>6</v>
      </c>
      <c r="F82" s="64">
        <f t="shared" si="10"/>
        <v>7</v>
      </c>
      <c r="G82" s="62"/>
      <c r="H82" s="63"/>
      <c r="I82" s="65">
        <f t="shared" si="7"/>
        <v>0</v>
      </c>
    </row>
    <row r="83" spans="1:9" s="21" customFormat="1" x14ac:dyDescent="0.2">
      <c r="A83" s="130"/>
      <c r="B83" s="96"/>
      <c r="C83" s="97"/>
      <c r="D83" s="61"/>
      <c r="E83" s="98"/>
      <c r="F83" s="98"/>
      <c r="G83" s="99"/>
      <c r="H83" s="100"/>
      <c r="I83" s="65">
        <f t="shared" si="7"/>
        <v>0</v>
      </c>
    </row>
    <row r="84" spans="1:9" s="21" customFormat="1" x14ac:dyDescent="0.2">
      <c r="A84" s="129" t="s">
        <v>21</v>
      </c>
      <c r="B84" s="67" t="s">
        <v>87</v>
      </c>
      <c r="C84" s="60"/>
      <c r="D84" s="61"/>
      <c r="E84" s="61"/>
      <c r="F84" s="61"/>
      <c r="G84" s="62"/>
      <c r="H84" s="63"/>
      <c r="I84" s="65">
        <f t="shared" si="7"/>
        <v>0</v>
      </c>
    </row>
    <row r="85" spans="1:9" s="21" customFormat="1" ht="13.5" thickBot="1" x14ac:dyDescent="0.25">
      <c r="A85" s="129"/>
      <c r="B85" s="67"/>
      <c r="C85" s="60"/>
      <c r="D85" s="61"/>
      <c r="E85" s="61"/>
      <c r="F85" s="61"/>
      <c r="G85" s="62"/>
      <c r="H85" s="63"/>
      <c r="I85" s="65">
        <f t="shared" si="7"/>
        <v>0</v>
      </c>
    </row>
    <row r="86" spans="1:9" s="21" customFormat="1" ht="13.5" thickBot="1" x14ac:dyDescent="0.25">
      <c r="A86" s="129"/>
      <c r="B86" s="135" t="s">
        <v>88</v>
      </c>
      <c r="C86" s="60"/>
      <c r="D86" s="61"/>
      <c r="E86" s="61"/>
      <c r="F86" s="61"/>
      <c r="G86" s="62"/>
      <c r="H86" s="63"/>
      <c r="I86" s="65">
        <f t="shared" si="7"/>
        <v>0</v>
      </c>
    </row>
    <row r="87" spans="1:9" s="21" customFormat="1" x14ac:dyDescent="0.2">
      <c r="A87" s="129"/>
      <c r="B87" s="105"/>
      <c r="C87" s="60"/>
      <c r="D87" s="61"/>
      <c r="E87" s="61"/>
      <c r="F87" s="61"/>
      <c r="G87" s="62"/>
      <c r="H87" s="63"/>
      <c r="I87" s="65">
        <f t="shared" si="7"/>
        <v>0</v>
      </c>
    </row>
    <row r="88" spans="1:9" s="21" customFormat="1" x14ac:dyDescent="0.2">
      <c r="A88" s="129"/>
      <c r="B88" s="70" t="s">
        <v>89</v>
      </c>
      <c r="C88" s="60" t="s">
        <v>39</v>
      </c>
      <c r="D88" s="61">
        <v>1</v>
      </c>
      <c r="E88" s="61">
        <v>1</v>
      </c>
      <c r="F88" s="64">
        <f t="shared" ref="F88" si="11">SUM(D88:E88)</f>
        <v>2</v>
      </c>
      <c r="G88" s="62"/>
      <c r="H88" s="63"/>
      <c r="I88" s="65">
        <f t="shared" si="7"/>
        <v>0</v>
      </c>
    </row>
    <row r="89" spans="1:9" s="103" customFormat="1" x14ac:dyDescent="0.2">
      <c r="A89" s="130"/>
      <c r="B89" s="104" t="s">
        <v>90</v>
      </c>
      <c r="C89" s="97"/>
      <c r="D89" s="98"/>
      <c r="E89" s="98"/>
      <c r="F89" s="98"/>
      <c r="G89" s="99"/>
      <c r="H89" s="102"/>
      <c r="I89" s="65">
        <f t="shared" si="7"/>
        <v>0</v>
      </c>
    </row>
    <row r="90" spans="1:9" s="103" customFormat="1" x14ac:dyDescent="0.2">
      <c r="A90" s="130"/>
      <c r="B90" s="104" t="s">
        <v>91</v>
      </c>
      <c r="C90" s="97"/>
      <c r="D90" s="98"/>
      <c r="E90" s="98"/>
      <c r="F90" s="98"/>
      <c r="G90" s="99"/>
      <c r="H90" s="102"/>
      <c r="I90" s="65">
        <f t="shared" si="7"/>
        <v>0</v>
      </c>
    </row>
    <row r="91" spans="1:9" s="103" customFormat="1" x14ac:dyDescent="0.2">
      <c r="A91" s="130"/>
      <c r="B91" s="104" t="s">
        <v>92</v>
      </c>
      <c r="C91" s="97"/>
      <c r="D91" s="98"/>
      <c r="E91" s="98"/>
      <c r="F91" s="98"/>
      <c r="G91" s="99"/>
      <c r="H91" s="102"/>
      <c r="I91" s="65">
        <f t="shared" si="7"/>
        <v>0</v>
      </c>
    </row>
    <row r="92" spans="1:9" s="103" customFormat="1" x14ac:dyDescent="0.2">
      <c r="A92" s="130"/>
      <c r="B92" s="104" t="s">
        <v>93</v>
      </c>
      <c r="C92" s="97"/>
      <c r="D92" s="98"/>
      <c r="E92" s="98"/>
      <c r="F92" s="98"/>
      <c r="G92" s="99"/>
      <c r="H92" s="102"/>
      <c r="I92" s="65">
        <f t="shared" si="7"/>
        <v>0</v>
      </c>
    </row>
    <row r="93" spans="1:9" s="21" customFormat="1" x14ac:dyDescent="0.2">
      <c r="A93" s="129"/>
      <c r="B93" s="70" t="s">
        <v>94</v>
      </c>
      <c r="C93" s="60" t="s">
        <v>39</v>
      </c>
      <c r="D93" s="61">
        <v>2</v>
      </c>
      <c r="E93" s="61">
        <v>2</v>
      </c>
      <c r="F93" s="64">
        <f t="shared" ref="F93" si="12">SUM(D93:E93)</f>
        <v>4</v>
      </c>
      <c r="G93" s="62"/>
      <c r="H93" s="63"/>
      <c r="I93" s="65">
        <f t="shared" si="7"/>
        <v>0</v>
      </c>
    </row>
    <row r="94" spans="1:9" s="21" customFormat="1" x14ac:dyDescent="0.2">
      <c r="A94" s="129"/>
      <c r="B94" s="104" t="s">
        <v>95</v>
      </c>
      <c r="C94" s="60"/>
      <c r="D94" s="61"/>
      <c r="E94" s="61"/>
      <c r="F94" s="64"/>
      <c r="G94" s="62"/>
      <c r="H94" s="63"/>
      <c r="I94" s="65">
        <f t="shared" si="7"/>
        <v>0</v>
      </c>
    </row>
    <row r="95" spans="1:9" s="21" customFormat="1" x14ac:dyDescent="0.2">
      <c r="A95" s="129"/>
      <c r="B95" s="104" t="s">
        <v>96</v>
      </c>
      <c r="C95" s="60"/>
      <c r="D95" s="61"/>
      <c r="E95" s="61"/>
      <c r="F95" s="64"/>
      <c r="G95" s="62"/>
      <c r="H95" s="63"/>
      <c r="I95" s="65">
        <f t="shared" si="7"/>
        <v>0</v>
      </c>
    </row>
    <row r="96" spans="1:9" s="21" customFormat="1" x14ac:dyDescent="0.2">
      <c r="A96" s="129"/>
      <c r="B96" s="104" t="s">
        <v>97</v>
      </c>
      <c r="C96" s="60"/>
      <c r="D96" s="61"/>
      <c r="E96" s="61"/>
      <c r="F96" s="64"/>
      <c r="G96" s="62"/>
      <c r="H96" s="63"/>
      <c r="I96" s="65">
        <f t="shared" si="7"/>
        <v>0</v>
      </c>
    </row>
    <row r="97" spans="1:10" s="21" customFormat="1" x14ac:dyDescent="0.2">
      <c r="A97" s="129"/>
      <c r="B97" s="104" t="s">
        <v>98</v>
      </c>
      <c r="C97" s="60"/>
      <c r="D97" s="61"/>
      <c r="E97" s="61"/>
      <c r="F97" s="64"/>
      <c r="G97" s="62"/>
      <c r="H97" s="63"/>
      <c r="I97" s="65">
        <f t="shared" si="7"/>
        <v>0</v>
      </c>
    </row>
    <row r="98" spans="1:10" s="21" customFormat="1" x14ac:dyDescent="0.2">
      <c r="A98" s="130"/>
      <c r="B98" s="96"/>
      <c r="C98" s="97"/>
      <c r="D98" s="98"/>
      <c r="E98" s="98"/>
      <c r="F98" s="98"/>
      <c r="G98" s="99"/>
      <c r="H98" s="100"/>
      <c r="I98" s="65">
        <f t="shared" si="7"/>
        <v>0</v>
      </c>
    </row>
    <row r="99" spans="1:10" s="21" customFormat="1" x14ac:dyDescent="0.2">
      <c r="A99" s="129" t="s">
        <v>51</v>
      </c>
      <c r="B99" s="67" t="s">
        <v>99</v>
      </c>
      <c r="C99" s="60" t="s">
        <v>22</v>
      </c>
      <c r="D99" s="61">
        <v>1</v>
      </c>
      <c r="E99" s="61">
        <v>1</v>
      </c>
      <c r="F99" s="64">
        <f t="shared" ref="F99" si="13">SUM(D99:E99)</f>
        <v>2</v>
      </c>
      <c r="G99" s="62"/>
      <c r="H99" s="63"/>
      <c r="I99" s="65">
        <f t="shared" si="7"/>
        <v>0</v>
      </c>
    </row>
    <row r="100" spans="1:10" s="21" customFormat="1" x14ac:dyDescent="0.2">
      <c r="A100" s="129"/>
      <c r="B100" s="67"/>
      <c r="C100" s="60"/>
      <c r="D100" s="61"/>
      <c r="E100" s="61"/>
      <c r="F100" s="61"/>
      <c r="G100" s="62"/>
      <c r="H100" s="63"/>
      <c r="I100" s="65">
        <f t="shared" si="7"/>
        <v>0</v>
      </c>
    </row>
    <row r="101" spans="1:10" s="20" customFormat="1" ht="20.100000000000001" customHeight="1" x14ac:dyDescent="0.2">
      <c r="A101" s="33"/>
      <c r="B101" s="26" t="str">
        <f>+B14</f>
        <v>MENUISERIES EXTERIEURES ALU</v>
      </c>
      <c r="C101" s="3"/>
      <c r="D101" s="5"/>
      <c r="E101" s="5"/>
      <c r="F101" s="5"/>
      <c r="G101" s="38"/>
      <c r="H101" s="25"/>
      <c r="I101" s="34">
        <f>SUM(I13:I100)</f>
        <v>0</v>
      </c>
      <c r="J101" s="21"/>
    </row>
    <row r="102" spans="1:10" s="21" customFormat="1" ht="12.75" customHeight="1" x14ac:dyDescent="0.2">
      <c r="A102" s="134"/>
      <c r="B102" s="66"/>
      <c r="C102" s="60"/>
      <c r="D102" s="61"/>
      <c r="E102" s="61"/>
      <c r="F102" s="61"/>
      <c r="G102" s="62"/>
      <c r="H102" s="63"/>
      <c r="I102" s="65">
        <f>IF($C102="SO","Sans objet",IF($C102="-","Hors lot",IF($C102="PM","Pour mémoire",IF(G102,H102*G102,H102*$F102))))</f>
        <v>0</v>
      </c>
    </row>
    <row r="103" spans="1:10" s="21" customFormat="1" ht="12.75" customHeight="1" x14ac:dyDescent="0.2">
      <c r="A103" s="128" t="s">
        <v>23</v>
      </c>
      <c r="B103" s="73" t="s">
        <v>100</v>
      </c>
      <c r="C103" s="60"/>
      <c r="D103" s="61"/>
      <c r="E103" s="61"/>
      <c r="F103" s="61"/>
      <c r="G103" s="62"/>
      <c r="H103" s="63"/>
      <c r="I103" s="65">
        <f>IF($C103="SO","Sans objet",IF($C103="-","Hors lot",IF($C103="PM","Pour mémoire",IF(G103,H103*G103,H103*$F103))))</f>
        <v>0</v>
      </c>
    </row>
    <row r="104" spans="1:10" s="21" customFormat="1" ht="12.75" customHeight="1" x14ac:dyDescent="0.2">
      <c r="A104" s="138"/>
      <c r="B104" s="1"/>
      <c r="C104" s="60"/>
      <c r="D104" s="61"/>
      <c r="E104" s="61"/>
      <c r="F104" s="61"/>
      <c r="G104" s="62"/>
      <c r="H104" s="63"/>
      <c r="I104" s="65">
        <f t="shared" ref="I104:I112" si="14">IF($C104="SO","Sans objet",IF($C104="-","Hors lot",IF($C104="PM","Pour mémoire",IF(G104,H104*G104,H104*$F104))))</f>
        <v>0</v>
      </c>
    </row>
    <row r="105" spans="1:10" s="21" customFormat="1" ht="12.75" customHeight="1" x14ac:dyDescent="0.2">
      <c r="A105" s="134" t="s">
        <v>24</v>
      </c>
      <c r="B105" s="66" t="s">
        <v>101</v>
      </c>
      <c r="C105" s="60"/>
      <c r="D105" s="61"/>
      <c r="E105" s="61"/>
      <c r="F105" s="64"/>
      <c r="G105" s="62"/>
      <c r="H105" s="63"/>
      <c r="I105" s="65">
        <f t="shared" si="14"/>
        <v>0</v>
      </c>
    </row>
    <row r="106" spans="1:10" s="21" customFormat="1" ht="12.75" customHeight="1" x14ac:dyDescent="0.2">
      <c r="A106" s="134"/>
      <c r="B106" s="107" t="s">
        <v>102</v>
      </c>
      <c r="C106" s="60"/>
      <c r="D106" s="61"/>
      <c r="E106" s="61"/>
      <c r="F106" s="64"/>
      <c r="G106" s="62"/>
      <c r="H106" s="63"/>
      <c r="I106" s="65">
        <f t="shared" si="14"/>
        <v>0</v>
      </c>
    </row>
    <row r="107" spans="1:10" s="21" customFormat="1" ht="12.75" customHeight="1" x14ac:dyDescent="0.2">
      <c r="A107" s="134"/>
      <c r="B107" s="108" t="s">
        <v>103</v>
      </c>
      <c r="C107" s="60"/>
      <c r="D107" s="61"/>
      <c r="E107" s="61"/>
      <c r="F107" s="64"/>
      <c r="G107" s="62"/>
      <c r="H107" s="63"/>
      <c r="I107" s="65">
        <f t="shared" si="14"/>
        <v>0</v>
      </c>
    </row>
    <row r="108" spans="1:10" s="21" customFormat="1" ht="12.75" customHeight="1" x14ac:dyDescent="0.2">
      <c r="A108" s="134"/>
      <c r="B108" s="106" t="s">
        <v>104</v>
      </c>
      <c r="C108" s="60" t="s">
        <v>39</v>
      </c>
      <c r="D108" s="61">
        <v>1</v>
      </c>
      <c r="E108" s="61">
        <v>12</v>
      </c>
      <c r="F108" s="64">
        <f t="shared" ref="F108:F109" si="15">SUM(D108:E108)</f>
        <v>13</v>
      </c>
      <c r="G108" s="62"/>
      <c r="H108" s="63"/>
      <c r="I108" s="65">
        <f t="shared" si="14"/>
        <v>0</v>
      </c>
    </row>
    <row r="109" spans="1:10" s="21" customFormat="1" ht="12.75" customHeight="1" x14ac:dyDescent="0.2">
      <c r="A109" s="134"/>
      <c r="B109" s="106" t="s">
        <v>105</v>
      </c>
      <c r="C109" s="60" t="s">
        <v>39</v>
      </c>
      <c r="D109" s="61">
        <v>2</v>
      </c>
      <c r="E109" s="61">
        <v>6</v>
      </c>
      <c r="F109" s="64">
        <f t="shared" si="15"/>
        <v>8</v>
      </c>
      <c r="G109" s="62"/>
      <c r="H109" s="63"/>
      <c r="I109" s="65">
        <f t="shared" si="14"/>
        <v>0</v>
      </c>
    </row>
    <row r="110" spans="1:10" s="21" customFormat="1" ht="12.75" customHeight="1" x14ac:dyDescent="0.2">
      <c r="A110" s="134"/>
      <c r="B110" s="66"/>
      <c r="C110" s="60"/>
      <c r="D110" s="61"/>
      <c r="E110" s="61"/>
      <c r="F110" s="64"/>
      <c r="G110" s="62"/>
      <c r="H110" s="63"/>
      <c r="I110" s="65">
        <f t="shared" si="14"/>
        <v>0</v>
      </c>
    </row>
    <row r="111" spans="1:10" s="21" customFormat="1" ht="12.75" customHeight="1" x14ac:dyDescent="0.2">
      <c r="A111" s="139" t="s">
        <v>25</v>
      </c>
      <c r="B111" s="140" t="s">
        <v>106</v>
      </c>
      <c r="C111" s="60" t="s">
        <v>18</v>
      </c>
      <c r="D111" s="61"/>
      <c r="E111" s="61"/>
      <c r="F111" s="64"/>
      <c r="G111" s="62"/>
      <c r="H111" s="63"/>
      <c r="I111" s="65" t="str">
        <f t="shared" si="14"/>
        <v>Sans objet</v>
      </c>
    </row>
    <row r="112" spans="1:10" s="21" customFormat="1" ht="12.75" customHeight="1" x14ac:dyDescent="0.2">
      <c r="A112" s="134" t="s">
        <v>26</v>
      </c>
      <c r="B112" s="140" t="s">
        <v>107</v>
      </c>
      <c r="C112" s="60" t="s">
        <v>18</v>
      </c>
      <c r="D112" s="61"/>
      <c r="E112" s="61"/>
      <c r="F112" s="64"/>
      <c r="G112" s="62"/>
      <c r="H112" s="63"/>
      <c r="I112" s="65" t="str">
        <f t="shared" si="14"/>
        <v>Sans objet</v>
      </c>
    </row>
    <row r="113" spans="1:10" s="21" customFormat="1" ht="12.75" customHeight="1" x14ac:dyDescent="0.2">
      <c r="A113" s="134"/>
      <c r="B113" s="74"/>
      <c r="C113" s="60"/>
      <c r="D113" s="61"/>
      <c r="E113" s="61"/>
      <c r="F113" s="64"/>
      <c r="G113" s="62"/>
      <c r="H113" s="63"/>
      <c r="I113" s="65">
        <f>IF($C113="SO","Sans objet",IF($C113="-","Hors lot",IF($C113="PM","Pour mémoire",IF(G113,H113*G113,H113*$F113))))</f>
        <v>0</v>
      </c>
    </row>
    <row r="114" spans="1:10" s="20" customFormat="1" ht="20.100000000000001" customHeight="1" x14ac:dyDescent="0.2">
      <c r="A114" s="33"/>
      <c r="B114" s="26" t="str">
        <f>+B103</f>
        <v>FERMETURES</v>
      </c>
      <c r="C114" s="3"/>
      <c r="D114" s="5"/>
      <c r="E114" s="5"/>
      <c r="F114" s="5"/>
      <c r="G114" s="38"/>
      <c r="H114" s="25"/>
      <c r="I114" s="34">
        <f>SUM(I102:I113)</f>
        <v>0</v>
      </c>
      <c r="J114" s="21"/>
    </row>
    <row r="115" spans="1:10" s="21" customFormat="1" ht="12.75" customHeight="1" x14ac:dyDescent="0.2">
      <c r="A115" s="141"/>
      <c r="B115" s="74"/>
      <c r="C115" s="60"/>
      <c r="D115" s="61"/>
      <c r="E115" s="61"/>
      <c r="F115" s="64"/>
      <c r="G115" s="62"/>
      <c r="H115" s="63"/>
      <c r="I115" s="65">
        <f t="shared" ref="I115:I130" si="16">IF($C115="SO","Sans objet",IF($C115="-","Hors lot",IF($C115="PM","Pour mémoire",IF(G115,H115*G115,H115*$F115))))</f>
        <v>0</v>
      </c>
    </row>
    <row r="116" spans="1:10" s="21" customFormat="1" x14ac:dyDescent="0.2">
      <c r="A116" s="128" t="s">
        <v>27</v>
      </c>
      <c r="B116" s="112" t="s">
        <v>108</v>
      </c>
      <c r="C116" s="60"/>
      <c r="D116" s="61"/>
      <c r="E116" s="61"/>
      <c r="F116" s="64"/>
      <c r="G116" s="62"/>
      <c r="H116" s="63"/>
      <c r="I116" s="65">
        <f t="shared" si="16"/>
        <v>0</v>
      </c>
    </row>
    <row r="117" spans="1:10" s="21" customFormat="1" ht="12.75" customHeight="1" x14ac:dyDescent="0.2">
      <c r="A117" s="134"/>
      <c r="B117" s="66"/>
      <c r="C117" s="60"/>
      <c r="D117" s="61"/>
      <c r="E117" s="61"/>
      <c r="F117" s="64"/>
      <c r="G117" s="62"/>
      <c r="H117" s="63"/>
      <c r="I117" s="65">
        <f t="shared" si="16"/>
        <v>0</v>
      </c>
    </row>
    <row r="118" spans="1:10" s="21" customFormat="1" ht="12.75" customHeight="1" x14ac:dyDescent="0.2">
      <c r="A118" s="134" t="s">
        <v>28</v>
      </c>
      <c r="B118" s="66" t="s">
        <v>109</v>
      </c>
      <c r="C118" s="60"/>
      <c r="D118" s="61"/>
      <c r="E118" s="61"/>
      <c r="F118" s="64"/>
      <c r="G118" s="62"/>
      <c r="H118" s="63"/>
      <c r="I118" s="65">
        <f t="shared" si="16"/>
        <v>0</v>
      </c>
    </row>
    <row r="119" spans="1:10" s="21" customFormat="1" ht="12.75" customHeight="1" x14ac:dyDescent="0.2">
      <c r="A119" s="131" t="s">
        <v>40</v>
      </c>
      <c r="B119" s="70" t="s">
        <v>110</v>
      </c>
      <c r="C119" s="60" t="s">
        <v>38</v>
      </c>
      <c r="D119" s="61">
        <v>6</v>
      </c>
      <c r="E119" s="61">
        <v>6</v>
      </c>
      <c r="F119" s="64">
        <f>SUM(D119:E119)</f>
        <v>12</v>
      </c>
      <c r="G119" s="62"/>
      <c r="H119" s="63"/>
      <c r="I119" s="65">
        <f t="shared" si="16"/>
        <v>0</v>
      </c>
    </row>
    <row r="120" spans="1:10" s="21" customFormat="1" ht="12.75" customHeight="1" x14ac:dyDescent="0.2">
      <c r="A120" s="131"/>
      <c r="B120" s="70"/>
      <c r="C120" s="60"/>
      <c r="D120" s="61"/>
      <c r="E120" s="61"/>
      <c r="F120" s="64"/>
      <c r="G120" s="62"/>
      <c r="H120" s="63"/>
      <c r="I120" s="65">
        <f t="shared" si="16"/>
        <v>0</v>
      </c>
    </row>
    <row r="121" spans="1:10" s="21" customFormat="1" ht="12.75" customHeight="1" x14ac:dyDescent="0.2">
      <c r="A121" s="131" t="s">
        <v>41</v>
      </c>
      <c r="B121" s="70" t="s">
        <v>111</v>
      </c>
      <c r="C121" s="60"/>
      <c r="D121" s="61"/>
      <c r="E121" s="61"/>
      <c r="F121" s="64"/>
      <c r="G121" s="62"/>
      <c r="H121" s="63"/>
      <c r="I121" s="65">
        <f t="shared" si="16"/>
        <v>0</v>
      </c>
    </row>
    <row r="122" spans="1:10" s="21" customFormat="1" ht="12.75" customHeight="1" x14ac:dyDescent="0.2">
      <c r="A122" s="131"/>
      <c r="B122" s="69" t="s">
        <v>112</v>
      </c>
      <c r="C122" s="60" t="s">
        <v>39</v>
      </c>
      <c r="D122" s="61">
        <v>27</v>
      </c>
      <c r="E122" s="61">
        <v>22</v>
      </c>
      <c r="F122" s="64">
        <f>SUM(D122:E122)</f>
        <v>49</v>
      </c>
      <c r="G122" s="62"/>
      <c r="H122" s="63"/>
      <c r="I122" s="65">
        <f t="shared" si="16"/>
        <v>0</v>
      </c>
    </row>
    <row r="123" spans="1:10" s="21" customFormat="1" ht="12.75" customHeight="1" x14ac:dyDescent="0.2">
      <c r="A123" s="131"/>
      <c r="B123" s="69" t="s">
        <v>113</v>
      </c>
      <c r="C123" s="60" t="s">
        <v>39</v>
      </c>
      <c r="D123" s="61">
        <v>45</v>
      </c>
      <c r="E123" s="61">
        <v>53</v>
      </c>
      <c r="F123" s="64">
        <f>SUM(D123:E123)</f>
        <v>98</v>
      </c>
      <c r="G123" s="62"/>
      <c r="H123" s="63"/>
      <c r="I123" s="65">
        <f t="shared" si="16"/>
        <v>0</v>
      </c>
    </row>
    <row r="124" spans="1:10" s="21" customFormat="1" ht="12.75" customHeight="1" x14ac:dyDescent="0.2">
      <c r="A124" s="131"/>
      <c r="B124" s="69"/>
      <c r="C124" s="60"/>
      <c r="D124" s="61"/>
      <c r="E124" s="61"/>
      <c r="F124" s="64"/>
      <c r="G124" s="62"/>
      <c r="H124" s="63"/>
      <c r="I124" s="65">
        <f t="shared" si="16"/>
        <v>0</v>
      </c>
    </row>
    <row r="125" spans="1:10" s="21" customFormat="1" ht="12.75" customHeight="1" x14ac:dyDescent="0.2">
      <c r="A125" s="131" t="s">
        <v>42</v>
      </c>
      <c r="B125" s="70" t="s">
        <v>114</v>
      </c>
      <c r="C125" s="60" t="s">
        <v>15</v>
      </c>
      <c r="D125" s="61"/>
      <c r="E125" s="61"/>
      <c r="F125" s="64"/>
      <c r="G125" s="62"/>
      <c r="H125" s="63"/>
      <c r="I125" s="65" t="str">
        <f t="shared" si="16"/>
        <v>Pour mémoire</v>
      </c>
      <c r="J125" s="20"/>
    </row>
    <row r="126" spans="1:10" s="21" customFormat="1" ht="12.75" customHeight="1" x14ac:dyDescent="0.2">
      <c r="A126" s="131" t="s">
        <v>43</v>
      </c>
      <c r="B126" s="70" t="s">
        <v>115</v>
      </c>
      <c r="C126" s="60" t="s">
        <v>15</v>
      </c>
      <c r="D126" s="61"/>
      <c r="E126" s="61"/>
      <c r="F126" s="64"/>
      <c r="G126" s="62"/>
      <c r="H126" s="63"/>
      <c r="I126" s="65" t="str">
        <f t="shared" si="16"/>
        <v>Pour mémoire</v>
      </c>
    </row>
    <row r="127" spans="1:10" s="21" customFormat="1" ht="12.75" customHeight="1" x14ac:dyDescent="0.2">
      <c r="A127" s="131" t="s">
        <v>44</v>
      </c>
      <c r="B127" s="70" t="s">
        <v>116</v>
      </c>
      <c r="C127" s="60" t="s">
        <v>15</v>
      </c>
      <c r="D127" s="61"/>
      <c r="E127" s="61"/>
      <c r="F127" s="64"/>
      <c r="G127" s="62"/>
      <c r="H127" s="63"/>
      <c r="I127" s="65" t="str">
        <f t="shared" si="16"/>
        <v>Pour mémoire</v>
      </c>
    </row>
    <row r="128" spans="1:10" s="21" customFormat="1" ht="12.75" customHeight="1" x14ac:dyDescent="0.2">
      <c r="A128" s="131"/>
      <c r="B128" s="70"/>
      <c r="C128" s="60"/>
      <c r="D128" s="61"/>
      <c r="E128" s="61"/>
      <c r="F128" s="64"/>
      <c r="G128" s="62"/>
      <c r="H128" s="63"/>
      <c r="I128" s="65">
        <f t="shared" si="16"/>
        <v>0</v>
      </c>
    </row>
    <row r="129" spans="1:10" s="21" customFormat="1" ht="12.75" customHeight="1" x14ac:dyDescent="0.2">
      <c r="A129" s="131" t="s">
        <v>45</v>
      </c>
      <c r="B129" s="70" t="s">
        <v>117</v>
      </c>
      <c r="C129" s="60" t="s">
        <v>38</v>
      </c>
      <c r="D129" s="61">
        <v>20</v>
      </c>
      <c r="E129" s="61" t="s">
        <v>37</v>
      </c>
      <c r="F129" s="64">
        <f>SUM(D129:E129)</f>
        <v>20</v>
      </c>
      <c r="G129" s="62"/>
      <c r="H129" s="63"/>
      <c r="I129" s="65">
        <f t="shared" si="16"/>
        <v>0</v>
      </c>
    </row>
    <row r="130" spans="1:10" s="21" customFormat="1" ht="12.75" customHeight="1" x14ac:dyDescent="0.2">
      <c r="A130" s="134"/>
      <c r="B130" s="66"/>
      <c r="C130" s="60"/>
      <c r="D130" s="61"/>
      <c r="E130" s="61"/>
      <c r="F130" s="64"/>
      <c r="G130" s="62"/>
      <c r="H130" s="63"/>
      <c r="I130" s="65">
        <f t="shared" si="16"/>
        <v>0</v>
      </c>
    </row>
    <row r="131" spans="1:10" s="20" customFormat="1" ht="20.100000000000001" customHeight="1" x14ac:dyDescent="0.2">
      <c r="A131" s="33"/>
      <c r="B131" s="26" t="s">
        <v>108</v>
      </c>
      <c r="C131" s="3"/>
      <c r="D131" s="5"/>
      <c r="E131" s="5"/>
      <c r="F131" s="5"/>
      <c r="G131" s="38"/>
      <c r="H131" s="25"/>
      <c r="I131" s="34">
        <f>SUM(I115:I130)</f>
        <v>0</v>
      </c>
      <c r="J131" s="21"/>
    </row>
    <row r="132" spans="1:10" s="21" customFormat="1" ht="12.75" customHeight="1" x14ac:dyDescent="0.2">
      <c r="A132" s="134"/>
      <c r="B132" s="66"/>
      <c r="C132" s="60"/>
      <c r="D132" s="61"/>
      <c r="E132" s="61"/>
      <c r="F132" s="64"/>
      <c r="G132" s="62"/>
      <c r="H132" s="63"/>
      <c r="I132" s="65"/>
    </row>
    <row r="133" spans="1:10" s="21" customFormat="1" ht="12.75" customHeight="1" x14ac:dyDescent="0.2">
      <c r="A133" s="128" t="s">
        <v>29</v>
      </c>
      <c r="B133" s="112" t="s">
        <v>118</v>
      </c>
      <c r="C133" s="60"/>
      <c r="D133" s="61"/>
      <c r="E133" s="61"/>
      <c r="F133" s="64"/>
      <c r="G133" s="62"/>
      <c r="H133" s="63"/>
      <c r="I133" s="65">
        <f t="shared" ref="I133:I135" si="17">IF($C133="SO","Sans objet",IF($C133="-","Hors lot",IF($C133="PM","Pour mémoire",IF(G133,H133*G133,H133*$F133))))</f>
        <v>0</v>
      </c>
    </row>
    <row r="134" spans="1:10" s="21" customFormat="1" ht="12.75" customHeight="1" thickBot="1" x14ac:dyDescent="0.25">
      <c r="A134" s="134"/>
      <c r="B134" s="109"/>
      <c r="C134" s="60"/>
      <c r="D134" s="61"/>
      <c r="E134" s="61"/>
      <c r="F134" s="64"/>
      <c r="G134" s="62"/>
      <c r="H134" s="63"/>
      <c r="I134" s="65">
        <f t="shared" si="17"/>
        <v>0</v>
      </c>
    </row>
    <row r="135" spans="1:10" s="21" customFormat="1" ht="12.75" customHeight="1" thickBot="1" x14ac:dyDescent="0.25">
      <c r="A135" s="134"/>
      <c r="B135" s="135" t="s">
        <v>88</v>
      </c>
      <c r="C135" s="60"/>
      <c r="D135" s="61"/>
      <c r="E135" s="61"/>
      <c r="F135" s="64"/>
      <c r="G135" s="62"/>
      <c r="H135" s="63"/>
      <c r="I135" s="65">
        <f t="shared" si="17"/>
        <v>0</v>
      </c>
    </row>
    <row r="136" spans="1:10" s="21" customFormat="1" ht="12.75" customHeight="1" x14ac:dyDescent="0.2">
      <c r="A136" s="134"/>
      <c r="B136" s="109"/>
      <c r="C136" s="60"/>
      <c r="D136" s="61"/>
      <c r="E136" s="61"/>
      <c r="F136" s="64"/>
      <c r="G136" s="62"/>
      <c r="H136" s="63"/>
      <c r="I136" s="65">
        <f t="shared" ref="I136:I157" si="18">IF($C136="SO","Sans objet",IF($C136="-","Hors lot",IF($C136="PM","Pour mémoire",IF(G136,H136*G136,H136*$F136))))</f>
        <v>0</v>
      </c>
    </row>
    <row r="137" spans="1:10" s="21" customFormat="1" ht="12.75" customHeight="1" x14ac:dyDescent="0.2">
      <c r="A137" s="134" t="s">
        <v>46</v>
      </c>
      <c r="B137" s="66" t="s">
        <v>119</v>
      </c>
      <c r="C137" s="60"/>
      <c r="D137" s="61"/>
      <c r="E137" s="61"/>
      <c r="F137" s="64"/>
      <c r="G137" s="62"/>
      <c r="H137" s="63"/>
      <c r="I137" s="65">
        <f t="shared" si="18"/>
        <v>0</v>
      </c>
    </row>
    <row r="138" spans="1:10" s="21" customFormat="1" ht="9.9499999999999993" customHeight="1" x14ac:dyDescent="0.2">
      <c r="A138" s="134"/>
      <c r="B138" s="109"/>
      <c r="C138" s="60"/>
      <c r="D138" s="61"/>
      <c r="E138" s="61"/>
      <c r="F138" s="64"/>
      <c r="G138" s="62"/>
      <c r="H138" s="63"/>
      <c r="I138" s="65">
        <f t="shared" si="18"/>
        <v>0</v>
      </c>
    </row>
    <row r="139" spans="1:10" s="21" customFormat="1" ht="12.75" customHeight="1" x14ac:dyDescent="0.2">
      <c r="A139" s="134"/>
      <c r="B139" s="110" t="s">
        <v>120</v>
      </c>
      <c r="C139" s="60" t="s">
        <v>22</v>
      </c>
      <c r="D139" s="61">
        <v>1</v>
      </c>
      <c r="E139" s="61">
        <v>1</v>
      </c>
      <c r="F139" s="64">
        <f>SUM(D139:E139)</f>
        <v>2</v>
      </c>
      <c r="G139" s="62"/>
      <c r="H139" s="63"/>
      <c r="I139" s="65">
        <f t="shared" si="18"/>
        <v>0</v>
      </c>
    </row>
    <row r="140" spans="1:10" s="21" customFormat="1" ht="12.75" customHeight="1" x14ac:dyDescent="0.2">
      <c r="A140" s="134"/>
      <c r="B140" s="110" t="s">
        <v>121</v>
      </c>
      <c r="C140" s="60"/>
      <c r="D140" s="61"/>
      <c r="E140" s="61"/>
      <c r="F140" s="64"/>
      <c r="G140" s="62"/>
      <c r="H140" s="63"/>
      <c r="I140" s="65">
        <f t="shared" si="18"/>
        <v>0</v>
      </c>
    </row>
    <row r="141" spans="1:10" s="21" customFormat="1" ht="12.75" customHeight="1" x14ac:dyDescent="0.2">
      <c r="A141" s="134"/>
      <c r="B141" s="110" t="s">
        <v>122</v>
      </c>
      <c r="C141" s="60"/>
      <c r="D141" s="61"/>
      <c r="E141" s="61"/>
      <c r="F141" s="64"/>
      <c r="G141" s="62"/>
      <c r="H141" s="63"/>
      <c r="I141" s="65">
        <f t="shared" si="18"/>
        <v>0</v>
      </c>
    </row>
    <row r="142" spans="1:10" s="21" customFormat="1" ht="12.75" customHeight="1" x14ac:dyDescent="0.2">
      <c r="A142" s="134"/>
      <c r="B142" s="110" t="s">
        <v>123</v>
      </c>
      <c r="C142" s="60"/>
      <c r="D142" s="61"/>
      <c r="E142" s="61"/>
      <c r="F142" s="64"/>
      <c r="G142" s="62"/>
      <c r="H142" s="63"/>
      <c r="I142" s="65">
        <f t="shared" si="18"/>
        <v>0</v>
      </c>
    </row>
    <row r="143" spans="1:10" s="21" customFormat="1" ht="12.75" customHeight="1" x14ac:dyDescent="0.2">
      <c r="A143" s="134"/>
      <c r="B143" s="110" t="s">
        <v>124</v>
      </c>
      <c r="C143" s="60"/>
      <c r="D143" s="61"/>
      <c r="E143" s="61"/>
      <c r="F143" s="64"/>
      <c r="G143" s="62"/>
      <c r="H143" s="63"/>
      <c r="I143" s="65">
        <f t="shared" si="18"/>
        <v>0</v>
      </c>
    </row>
    <row r="144" spans="1:10" s="21" customFormat="1" ht="12.75" customHeight="1" x14ac:dyDescent="0.2">
      <c r="A144" s="134"/>
      <c r="B144" s="110" t="s">
        <v>125</v>
      </c>
      <c r="C144" s="60"/>
      <c r="D144" s="61"/>
      <c r="E144" s="61"/>
      <c r="F144" s="64"/>
      <c r="G144" s="62"/>
      <c r="H144" s="63"/>
      <c r="I144" s="65">
        <f t="shared" si="18"/>
        <v>0</v>
      </c>
    </row>
    <row r="145" spans="1:10" s="21" customFormat="1" ht="12.75" customHeight="1" x14ac:dyDescent="0.2">
      <c r="A145" s="134"/>
      <c r="B145" s="110" t="s">
        <v>126</v>
      </c>
      <c r="C145" s="60"/>
      <c r="D145" s="61"/>
      <c r="E145" s="61"/>
      <c r="F145" s="64"/>
      <c r="G145" s="62"/>
      <c r="H145" s="63"/>
      <c r="I145" s="65">
        <f t="shared" si="18"/>
        <v>0</v>
      </c>
    </row>
    <row r="146" spans="1:10" s="21" customFormat="1" ht="12.75" customHeight="1" x14ac:dyDescent="0.2">
      <c r="A146" s="134"/>
      <c r="B146" s="110" t="s">
        <v>127</v>
      </c>
      <c r="C146" s="60"/>
      <c r="D146" s="61"/>
      <c r="E146" s="61"/>
      <c r="F146" s="64"/>
      <c r="G146" s="62"/>
      <c r="H146" s="63"/>
      <c r="I146" s="65">
        <f t="shared" si="18"/>
        <v>0</v>
      </c>
    </row>
    <row r="147" spans="1:10" s="21" customFormat="1" ht="12.75" customHeight="1" x14ac:dyDescent="0.2">
      <c r="A147" s="134"/>
      <c r="B147" s="71"/>
      <c r="C147" s="60"/>
      <c r="D147" s="61"/>
      <c r="E147" s="61"/>
      <c r="F147" s="64"/>
      <c r="G147" s="62"/>
      <c r="H147" s="63"/>
      <c r="I147" s="65">
        <f t="shared" si="18"/>
        <v>0</v>
      </c>
    </row>
    <row r="148" spans="1:10" s="21" customFormat="1" ht="12.75" customHeight="1" x14ac:dyDescent="0.2">
      <c r="A148" s="134" t="s">
        <v>47</v>
      </c>
      <c r="B148" s="66" t="s">
        <v>128</v>
      </c>
      <c r="C148" s="60"/>
      <c r="D148" s="61"/>
      <c r="E148" s="61"/>
      <c r="F148" s="64"/>
      <c r="G148" s="62"/>
      <c r="H148" s="63"/>
      <c r="I148" s="65">
        <f t="shared" si="18"/>
        <v>0</v>
      </c>
    </row>
    <row r="149" spans="1:10" s="21" customFormat="1" ht="9.9499999999999993" customHeight="1" x14ac:dyDescent="0.2">
      <c r="A149" s="134"/>
      <c r="B149" s="71"/>
      <c r="C149" s="60"/>
      <c r="D149" s="61"/>
      <c r="E149" s="61"/>
      <c r="F149" s="64"/>
      <c r="G149" s="62"/>
      <c r="H149" s="63"/>
      <c r="I149" s="65">
        <f t="shared" si="18"/>
        <v>0</v>
      </c>
    </row>
    <row r="150" spans="1:10" s="21" customFormat="1" ht="12.75" customHeight="1" x14ac:dyDescent="0.2">
      <c r="A150" s="134"/>
      <c r="B150" s="110" t="s">
        <v>129</v>
      </c>
      <c r="C150" s="60" t="s">
        <v>22</v>
      </c>
      <c r="D150" s="61">
        <v>1</v>
      </c>
      <c r="E150" s="61">
        <v>1</v>
      </c>
      <c r="F150" s="64">
        <f>SUM(D150:E150)</f>
        <v>2</v>
      </c>
      <c r="G150" s="62"/>
      <c r="H150" s="63"/>
      <c r="I150" s="65">
        <f t="shared" si="18"/>
        <v>0</v>
      </c>
    </row>
    <row r="151" spans="1:10" s="21" customFormat="1" ht="12.75" customHeight="1" x14ac:dyDescent="0.2">
      <c r="A151" s="134"/>
      <c r="B151" s="110" t="s">
        <v>130</v>
      </c>
      <c r="C151" s="60"/>
      <c r="D151" s="61"/>
      <c r="E151" s="61"/>
      <c r="F151" s="64"/>
      <c r="G151" s="62"/>
      <c r="H151" s="63"/>
      <c r="I151" s="65">
        <f t="shared" si="18"/>
        <v>0</v>
      </c>
    </row>
    <row r="152" spans="1:10" s="21" customFormat="1" ht="12.75" customHeight="1" x14ac:dyDescent="0.2">
      <c r="A152" s="134"/>
      <c r="B152" s="110" t="s">
        <v>131</v>
      </c>
      <c r="C152" s="60"/>
      <c r="D152" s="61"/>
      <c r="E152" s="61"/>
      <c r="F152" s="64"/>
      <c r="G152" s="62"/>
      <c r="H152" s="63"/>
      <c r="I152" s="65">
        <f t="shared" si="18"/>
        <v>0</v>
      </c>
    </row>
    <row r="153" spans="1:10" s="21" customFormat="1" ht="12.75" customHeight="1" x14ac:dyDescent="0.2">
      <c r="A153" s="134"/>
      <c r="B153" s="110" t="s">
        <v>132</v>
      </c>
      <c r="C153" s="60"/>
      <c r="D153" s="61"/>
      <c r="E153" s="61"/>
      <c r="F153" s="64"/>
      <c r="G153" s="62"/>
      <c r="H153" s="63"/>
      <c r="I153" s="65">
        <f t="shared" si="18"/>
        <v>0</v>
      </c>
    </row>
    <row r="154" spans="1:10" s="21" customFormat="1" ht="12.75" customHeight="1" x14ac:dyDescent="0.2">
      <c r="A154" s="134"/>
      <c r="B154" s="110" t="s">
        <v>125</v>
      </c>
      <c r="C154" s="60"/>
      <c r="D154" s="61"/>
      <c r="E154" s="61"/>
      <c r="F154" s="64"/>
      <c r="G154" s="62"/>
      <c r="H154" s="63"/>
      <c r="I154" s="65">
        <f t="shared" si="18"/>
        <v>0</v>
      </c>
    </row>
    <row r="155" spans="1:10" s="21" customFormat="1" ht="12.75" customHeight="1" x14ac:dyDescent="0.2">
      <c r="A155" s="134"/>
      <c r="B155" s="110" t="s">
        <v>133</v>
      </c>
      <c r="C155" s="60"/>
      <c r="D155" s="61"/>
      <c r="E155" s="61"/>
      <c r="F155" s="64"/>
      <c r="G155" s="62"/>
      <c r="H155" s="63"/>
      <c r="I155" s="65">
        <f t="shared" si="18"/>
        <v>0</v>
      </c>
    </row>
    <row r="156" spans="1:10" s="21" customFormat="1" ht="12.75" customHeight="1" x14ac:dyDescent="0.2">
      <c r="A156" s="134"/>
      <c r="B156" s="110" t="s">
        <v>134</v>
      </c>
      <c r="C156" s="60"/>
      <c r="D156" s="61"/>
      <c r="E156" s="61"/>
      <c r="F156" s="64"/>
      <c r="G156" s="62"/>
      <c r="H156" s="63"/>
      <c r="I156" s="65">
        <f t="shared" si="18"/>
        <v>0</v>
      </c>
    </row>
    <row r="157" spans="1:10" s="21" customFormat="1" ht="12.75" customHeight="1" x14ac:dyDescent="0.2">
      <c r="A157" s="134"/>
      <c r="B157" s="74"/>
      <c r="C157" s="60"/>
      <c r="D157" s="61"/>
      <c r="E157" s="61"/>
      <c r="F157" s="64"/>
      <c r="G157" s="62"/>
      <c r="H157" s="63"/>
      <c r="I157" s="65">
        <f t="shared" si="18"/>
        <v>0</v>
      </c>
    </row>
    <row r="158" spans="1:10" s="20" customFormat="1" ht="20.100000000000001" customHeight="1" x14ac:dyDescent="0.2">
      <c r="A158" s="33"/>
      <c r="B158" s="26" t="s">
        <v>118</v>
      </c>
      <c r="C158" s="3"/>
      <c r="D158" s="5"/>
      <c r="E158" s="5"/>
      <c r="F158" s="5"/>
      <c r="G158" s="38"/>
      <c r="H158" s="25"/>
      <c r="I158" s="34">
        <f>SUM(I132:I157)</f>
        <v>0</v>
      </c>
      <c r="J158" s="21"/>
    </row>
    <row r="159" spans="1:10" s="21" customFormat="1" ht="12.75" customHeight="1" x14ac:dyDescent="0.2">
      <c r="A159" s="141"/>
      <c r="B159" s="74"/>
      <c r="C159" s="75"/>
      <c r="D159" s="76"/>
      <c r="E159" s="76"/>
      <c r="F159" s="76"/>
      <c r="G159" s="62"/>
      <c r="H159" s="63"/>
      <c r="I159" s="65"/>
    </row>
    <row r="160" spans="1:10" s="21" customFormat="1" ht="12.75" customHeight="1" thickBot="1" x14ac:dyDescent="0.25">
      <c r="A160" s="142"/>
      <c r="B160" s="118"/>
      <c r="C160" s="75"/>
      <c r="D160" s="76"/>
      <c r="E160" s="76"/>
      <c r="F160" s="76"/>
      <c r="G160" s="62"/>
      <c r="H160" s="63"/>
      <c r="I160" s="65"/>
    </row>
    <row r="161" spans="1:10" s="20" customFormat="1" ht="20.100000000000001" customHeight="1" x14ac:dyDescent="0.2">
      <c r="A161" s="142"/>
      <c r="B161" s="72" t="s">
        <v>31</v>
      </c>
      <c r="C161" s="22"/>
      <c r="D161" s="24"/>
      <c r="E161" s="24"/>
      <c r="F161" s="23"/>
      <c r="G161" s="37"/>
      <c r="H161" s="19"/>
      <c r="I161" s="126">
        <f>+I158+I131+I114+I101</f>
        <v>0</v>
      </c>
      <c r="J161" s="21"/>
    </row>
    <row r="162" spans="1:10" s="20" customFormat="1" ht="20.100000000000001" customHeight="1" thickBot="1" x14ac:dyDescent="0.25">
      <c r="A162" s="142"/>
      <c r="B162" s="72" t="s">
        <v>32</v>
      </c>
      <c r="C162" s="22"/>
      <c r="D162" s="24"/>
      <c r="E162" s="24"/>
      <c r="F162" s="24"/>
      <c r="G162" s="37"/>
      <c r="H162" s="19"/>
      <c r="I162" s="65">
        <f>+I161*20%</f>
        <v>0</v>
      </c>
      <c r="J162" s="21"/>
    </row>
    <row r="163" spans="1:10" s="20" customFormat="1" ht="20.100000000000001" customHeight="1" thickBot="1" x14ac:dyDescent="0.25">
      <c r="A163" s="142"/>
      <c r="B163" s="72" t="s">
        <v>33</v>
      </c>
      <c r="C163" s="22"/>
      <c r="D163" s="24"/>
      <c r="E163" s="24"/>
      <c r="F163" s="24"/>
      <c r="G163" s="37"/>
      <c r="H163" s="19"/>
      <c r="I163" s="127">
        <f>+SUM(I161:I162)</f>
        <v>0</v>
      </c>
      <c r="J163" s="21"/>
    </row>
    <row r="164" spans="1:10" s="21" customFormat="1" ht="60" customHeight="1" x14ac:dyDescent="0.2">
      <c r="A164" s="141"/>
      <c r="B164" s="74"/>
      <c r="C164" s="75"/>
      <c r="D164" s="76"/>
      <c r="E164" s="76"/>
      <c r="F164" s="76"/>
      <c r="G164" s="62"/>
      <c r="H164" s="63"/>
      <c r="I164" s="65"/>
    </row>
    <row r="165" spans="1:10" s="21" customFormat="1" ht="12.75" customHeight="1" x14ac:dyDescent="0.2">
      <c r="A165" s="128" t="s">
        <v>30</v>
      </c>
      <c r="B165" s="112" t="s">
        <v>48</v>
      </c>
      <c r="C165" s="60"/>
      <c r="D165" s="64"/>
      <c r="E165" s="76"/>
      <c r="F165" s="76"/>
      <c r="G165" s="62"/>
      <c r="H165" s="63"/>
      <c r="I165" s="65"/>
    </row>
    <row r="166" spans="1:10" s="21" customFormat="1" ht="12.75" customHeight="1" x14ac:dyDescent="0.2">
      <c r="A166" s="141"/>
      <c r="B166" s="74"/>
      <c r="C166" s="75"/>
      <c r="D166" s="76"/>
      <c r="E166" s="76"/>
      <c r="F166" s="76"/>
      <c r="G166" s="62"/>
      <c r="H166" s="63"/>
      <c r="I166" s="65"/>
    </row>
    <row r="167" spans="1:10" s="21" customFormat="1" ht="12.75" customHeight="1" x14ac:dyDescent="0.2">
      <c r="A167" s="134" t="s">
        <v>49</v>
      </c>
      <c r="B167" s="66" t="s">
        <v>135</v>
      </c>
      <c r="C167" s="75"/>
      <c r="D167" s="76"/>
      <c r="E167" s="76"/>
      <c r="F167" s="76"/>
      <c r="G167" s="62"/>
      <c r="H167" s="63"/>
      <c r="I167" s="65"/>
    </row>
    <row r="168" spans="1:10" s="21" customFormat="1" ht="12.75" customHeight="1" x14ac:dyDescent="0.2">
      <c r="A168" s="141"/>
      <c r="B168" s="74"/>
      <c r="C168" s="75"/>
      <c r="D168" s="76"/>
      <c r="E168" s="76"/>
      <c r="F168" s="76"/>
      <c r="G168" s="62"/>
      <c r="H168" s="63"/>
      <c r="I168" s="65"/>
    </row>
    <row r="169" spans="1:10" s="21" customFormat="1" ht="12.75" customHeight="1" x14ac:dyDescent="0.2">
      <c r="A169" s="129"/>
      <c r="B169" s="113" t="s">
        <v>136</v>
      </c>
      <c r="C169" s="60"/>
      <c r="D169" s="61"/>
      <c r="E169" s="61"/>
      <c r="F169" s="61"/>
      <c r="G169" s="62"/>
      <c r="H169" s="63"/>
      <c r="I169" s="65">
        <f t="shared" ref="I169:I170" si="19">IF($C169="SO","Sans objet",IF($C169="-","Hors lot",IF($C169="PM","Pour mémoire",IF(G169,H169*G169,H169*$F169))))</f>
        <v>0</v>
      </c>
    </row>
    <row r="170" spans="1:10" s="21" customFormat="1" ht="12.75" customHeight="1" x14ac:dyDescent="0.2">
      <c r="A170" s="129"/>
      <c r="B170" s="114"/>
      <c r="C170" s="60"/>
      <c r="D170" s="61"/>
      <c r="E170" s="61"/>
      <c r="F170" s="61"/>
      <c r="G170" s="62"/>
      <c r="H170" s="63"/>
      <c r="I170" s="65">
        <f t="shared" si="19"/>
        <v>0</v>
      </c>
    </row>
    <row r="171" spans="1:10" s="21" customFormat="1" ht="12.75" customHeight="1" x14ac:dyDescent="0.2">
      <c r="A171" s="129"/>
      <c r="B171" s="117" t="s">
        <v>59</v>
      </c>
      <c r="C171" s="60" t="s">
        <v>39</v>
      </c>
      <c r="D171" s="61">
        <f>-SUM(D21:D31,D33,D63,D75,D76:D78)</f>
        <v>-72</v>
      </c>
      <c r="E171" s="61">
        <f>-SUM(E21:E31,E33,E63,E75,E76:E78)</f>
        <v>-77</v>
      </c>
      <c r="F171" s="64">
        <f>SUM(D171:E171)</f>
        <v>-149</v>
      </c>
      <c r="G171" s="62"/>
      <c r="H171" s="63"/>
      <c r="I171" s="65">
        <f t="shared" ref="I171:I175" si="20">IF($C171="SO","Sans objet",IF($C171="-","Hors lot",IF($C171="PM","Pour mémoire",IF(G171,H171*G171,H171*$F171))))</f>
        <v>0</v>
      </c>
    </row>
    <row r="172" spans="1:10" s="21" customFormat="1" ht="12.75" customHeight="1" x14ac:dyDescent="0.2">
      <c r="A172" s="129"/>
      <c r="B172" s="117" t="s">
        <v>72</v>
      </c>
      <c r="C172" s="60" t="s">
        <v>39</v>
      </c>
      <c r="D172" s="61">
        <f>-SUM(D35:D38,D65)</f>
        <v>-9</v>
      </c>
      <c r="E172" s="61">
        <f>-SUM(E35:E38,E65)</f>
        <v>-4</v>
      </c>
      <c r="F172" s="64">
        <f>SUM(D172:E172)</f>
        <v>-13</v>
      </c>
      <c r="G172" s="62"/>
      <c r="H172" s="63"/>
      <c r="I172" s="65">
        <f t="shared" si="20"/>
        <v>0</v>
      </c>
    </row>
    <row r="173" spans="1:10" s="21" customFormat="1" ht="12.75" customHeight="1" x14ac:dyDescent="0.2">
      <c r="A173" s="129"/>
      <c r="B173" s="117" t="s">
        <v>74</v>
      </c>
      <c r="C173" s="60" t="s">
        <v>39</v>
      </c>
      <c r="D173" s="61">
        <f>-SUM(D41:D55,D68,D81:D82)</f>
        <v>-20.2</v>
      </c>
      <c r="E173" s="61">
        <f>-SUM(E41:E55,E68,E81:E82)</f>
        <v>-20</v>
      </c>
      <c r="F173" s="64">
        <f>SUM(D173:E173)</f>
        <v>-40.200000000000003</v>
      </c>
      <c r="G173" s="62"/>
      <c r="H173" s="63"/>
      <c r="I173" s="65">
        <f t="shared" si="20"/>
        <v>0</v>
      </c>
    </row>
    <row r="174" spans="1:10" s="21" customFormat="1" ht="12.75" customHeight="1" x14ac:dyDescent="0.2">
      <c r="A174" s="129"/>
      <c r="B174" s="143"/>
      <c r="C174" s="60"/>
      <c r="D174" s="61"/>
      <c r="E174" s="61"/>
      <c r="F174" s="61"/>
      <c r="G174" s="62"/>
      <c r="H174" s="63"/>
      <c r="I174" s="65">
        <f t="shared" si="20"/>
        <v>0</v>
      </c>
    </row>
    <row r="175" spans="1:10" s="21" customFormat="1" ht="12.75" customHeight="1" x14ac:dyDescent="0.2">
      <c r="A175" s="129"/>
      <c r="B175" s="113" t="s">
        <v>137</v>
      </c>
      <c r="C175" s="60"/>
      <c r="D175" s="61"/>
      <c r="E175" s="61"/>
      <c r="F175" s="61"/>
      <c r="G175" s="62"/>
      <c r="H175" s="63"/>
      <c r="I175" s="65">
        <f t="shared" si="20"/>
        <v>0</v>
      </c>
    </row>
    <row r="176" spans="1:10" s="21" customFormat="1" ht="12.75" customHeight="1" x14ac:dyDescent="0.2">
      <c r="A176" s="129"/>
      <c r="B176" s="113"/>
      <c r="C176" s="60"/>
      <c r="D176" s="61"/>
      <c r="E176" s="61"/>
      <c r="F176" s="61"/>
      <c r="G176" s="62"/>
      <c r="H176" s="63"/>
      <c r="I176" s="65">
        <f t="shared" ref="I176:I180" si="21">IF($C176="SO","Sans objet",IF($C176="-","Hors lot",IF($C176="PM","Pour mémoire",IF(G176,H176*G176,H176*$F176))))</f>
        <v>0</v>
      </c>
    </row>
    <row r="177" spans="1:9" s="21" customFormat="1" ht="12.75" customHeight="1" x14ac:dyDescent="0.2">
      <c r="A177" s="129"/>
      <c r="B177" s="111" t="s">
        <v>59</v>
      </c>
      <c r="C177" s="60" t="s">
        <v>39</v>
      </c>
      <c r="D177" s="61">
        <f t="shared" ref="D177:F179" si="22">-D171</f>
        <v>72</v>
      </c>
      <c r="E177" s="61">
        <f t="shared" si="22"/>
        <v>77</v>
      </c>
      <c r="F177" s="61">
        <f t="shared" si="22"/>
        <v>149</v>
      </c>
      <c r="G177" s="62"/>
      <c r="H177" s="63"/>
      <c r="I177" s="65">
        <f t="shared" si="21"/>
        <v>0</v>
      </c>
    </row>
    <row r="178" spans="1:9" s="21" customFormat="1" ht="12.75" customHeight="1" x14ac:dyDescent="0.2">
      <c r="A178" s="129"/>
      <c r="B178" s="111" t="s">
        <v>72</v>
      </c>
      <c r="C178" s="60" t="s">
        <v>39</v>
      </c>
      <c r="D178" s="61">
        <f t="shared" si="22"/>
        <v>9</v>
      </c>
      <c r="E178" s="61">
        <f t="shared" si="22"/>
        <v>4</v>
      </c>
      <c r="F178" s="61">
        <f t="shared" si="22"/>
        <v>13</v>
      </c>
      <c r="G178" s="62"/>
      <c r="H178" s="63"/>
      <c r="I178" s="65">
        <f t="shared" si="21"/>
        <v>0</v>
      </c>
    </row>
    <row r="179" spans="1:9" s="21" customFormat="1" ht="12.75" customHeight="1" x14ac:dyDescent="0.2">
      <c r="A179" s="129"/>
      <c r="B179" s="111" t="s">
        <v>74</v>
      </c>
      <c r="C179" s="60" t="s">
        <v>39</v>
      </c>
      <c r="D179" s="61">
        <f t="shared" si="22"/>
        <v>20.2</v>
      </c>
      <c r="E179" s="61">
        <f t="shared" si="22"/>
        <v>20</v>
      </c>
      <c r="F179" s="61">
        <f t="shared" si="22"/>
        <v>40.200000000000003</v>
      </c>
      <c r="G179" s="62"/>
      <c r="H179" s="63"/>
      <c r="I179" s="65">
        <f t="shared" si="21"/>
        <v>0</v>
      </c>
    </row>
    <row r="180" spans="1:9" s="21" customFormat="1" ht="12.75" customHeight="1" x14ac:dyDescent="0.2">
      <c r="A180" s="129"/>
      <c r="B180" s="143"/>
      <c r="C180" s="60"/>
      <c r="D180" s="61"/>
      <c r="E180" s="61"/>
      <c r="F180" s="61"/>
      <c r="G180" s="62"/>
      <c r="H180" s="63"/>
      <c r="I180" s="65">
        <f t="shared" si="21"/>
        <v>0</v>
      </c>
    </row>
    <row r="181" spans="1:9" s="21" customFormat="1" ht="12.75" customHeight="1" x14ac:dyDescent="0.2">
      <c r="A181" s="27"/>
      <c r="B181" s="30" t="s">
        <v>50</v>
      </c>
      <c r="C181" s="28"/>
      <c r="D181" s="29"/>
      <c r="E181" s="29"/>
      <c r="F181" s="29"/>
      <c r="G181" s="55"/>
      <c r="H181" s="31"/>
      <c r="I181" s="32">
        <f>SUM(I168:I180)</f>
        <v>0</v>
      </c>
    </row>
    <row r="182" spans="1:9" s="21" customFormat="1" ht="12.75" customHeight="1" x14ac:dyDescent="0.2">
      <c r="A182" s="141"/>
      <c r="B182" s="74"/>
      <c r="C182" s="75"/>
      <c r="D182" s="76"/>
      <c r="E182" s="76"/>
      <c r="F182" s="76"/>
      <c r="G182" s="62"/>
      <c r="H182" s="63"/>
      <c r="I182" s="65"/>
    </row>
    <row r="183" spans="1:9" s="21" customFormat="1" ht="12.75" customHeight="1" x14ac:dyDescent="0.2">
      <c r="A183" s="134" t="s">
        <v>52</v>
      </c>
      <c r="B183" s="66" t="s">
        <v>138</v>
      </c>
      <c r="C183" s="75" t="s">
        <v>18</v>
      </c>
      <c r="D183" s="76"/>
      <c r="E183" s="76"/>
      <c r="F183" s="76"/>
      <c r="G183" s="62"/>
      <c r="H183" s="63"/>
      <c r="I183" s="65"/>
    </row>
    <row r="184" spans="1:9" s="21" customFormat="1" x14ac:dyDescent="0.2">
      <c r="A184" s="129"/>
      <c r="B184" s="137"/>
      <c r="C184" s="60"/>
      <c r="D184" s="61"/>
      <c r="E184" s="61"/>
      <c r="F184" s="61"/>
      <c r="G184" s="62"/>
      <c r="H184" s="63"/>
      <c r="I184" s="65">
        <f t="shared" ref="I184" si="23">IF($C184="SO","Sans objet",IF($C184="-","Hors lot",IF($C184="PM","Pour mémoire",IF(G184,H184*G184,H184*$F184))))</f>
        <v>0</v>
      </c>
    </row>
    <row r="185" spans="1:9" s="21" customFormat="1" ht="12.75" customHeight="1" x14ac:dyDescent="0.2">
      <c r="A185" s="134" t="s">
        <v>53</v>
      </c>
      <c r="B185" s="66" t="s">
        <v>139</v>
      </c>
      <c r="C185" s="75"/>
      <c r="D185" s="76"/>
      <c r="E185" s="76"/>
      <c r="F185" s="76"/>
      <c r="G185" s="62"/>
      <c r="H185" s="63"/>
      <c r="I185" s="65"/>
    </row>
    <row r="186" spans="1:9" s="21" customFormat="1" ht="12.75" customHeight="1" x14ac:dyDescent="0.2">
      <c r="A186" s="141"/>
      <c r="B186" s="74"/>
      <c r="C186" s="75"/>
      <c r="D186" s="76"/>
      <c r="E186" s="76"/>
      <c r="F186" s="76"/>
      <c r="G186" s="62"/>
      <c r="H186" s="63"/>
      <c r="I186" s="65"/>
    </row>
    <row r="187" spans="1:9" s="21" customFormat="1" ht="12.75" customHeight="1" x14ac:dyDescent="0.2">
      <c r="A187" s="129"/>
      <c r="B187" s="113" t="s">
        <v>140</v>
      </c>
      <c r="C187" s="60" t="s">
        <v>141</v>
      </c>
      <c r="D187" s="76"/>
      <c r="E187" s="76"/>
      <c r="F187" s="61">
        <v>-1</v>
      </c>
      <c r="G187" s="62"/>
      <c r="H187" s="63">
        <f>SUM(I21:I33,I63,I75:I78)</f>
        <v>0</v>
      </c>
      <c r="I187" s="65">
        <f t="shared" ref="I187" si="24">IF($C187="SO","Sans objet",IF($C187="-","Hors lot",IF($C187="PM","Pour mémoire",IF(G187,H187*G187,H187*$F187))))</f>
        <v>0</v>
      </c>
    </row>
    <row r="188" spans="1:9" s="21" customFormat="1" ht="12.75" customHeight="1" x14ac:dyDescent="0.2">
      <c r="A188" s="141"/>
      <c r="B188" s="74"/>
      <c r="C188" s="75"/>
      <c r="D188" s="76"/>
      <c r="E188" s="76"/>
      <c r="F188" s="76"/>
      <c r="G188" s="62"/>
      <c r="H188" s="63"/>
      <c r="I188" s="65"/>
    </row>
    <row r="189" spans="1:9" s="21" customFormat="1" ht="12.75" customHeight="1" x14ac:dyDescent="0.2">
      <c r="A189" s="129"/>
      <c r="B189" s="113" t="s">
        <v>142</v>
      </c>
      <c r="C189" s="60"/>
      <c r="D189" s="61"/>
      <c r="E189" s="61"/>
      <c r="F189" s="61"/>
      <c r="G189" s="62"/>
      <c r="H189" s="63"/>
      <c r="I189" s="65">
        <f t="shared" ref="I189" si="25">IF($C189="SO","Sans objet",IF($C189="-","Hors lot",IF($C189="PM","Pour mémoire",IF(G189,H189*G189,H189*$F189))))</f>
        <v>0</v>
      </c>
    </row>
    <row r="190" spans="1:9" s="21" customFormat="1" ht="12.75" customHeight="1" x14ac:dyDescent="0.2">
      <c r="A190" s="141"/>
      <c r="B190" s="74"/>
      <c r="C190" s="75"/>
      <c r="D190" s="76"/>
      <c r="E190" s="76"/>
      <c r="F190" s="76"/>
      <c r="G190" s="62"/>
      <c r="H190" s="63"/>
      <c r="I190" s="65"/>
    </row>
    <row r="191" spans="1:9" s="21" customFormat="1" ht="12.75" customHeight="1" x14ac:dyDescent="0.2">
      <c r="A191" s="129"/>
      <c r="B191" s="114" t="s">
        <v>57</v>
      </c>
      <c r="C191" s="60"/>
      <c r="D191" s="61"/>
      <c r="E191" s="61"/>
      <c r="F191" s="61"/>
      <c r="G191" s="62"/>
      <c r="H191" s="63"/>
      <c r="I191" s="65">
        <f t="shared" ref="I191" si="26">IF($C191="SO","Sans objet",IF($C191="-","Hors lot",IF($C191="PM","Pour mémoire",IF(G191,H191*G191,H191*$F191))))</f>
        <v>0</v>
      </c>
    </row>
    <row r="192" spans="1:9" s="21" customFormat="1" ht="12.75" customHeight="1" x14ac:dyDescent="0.2">
      <c r="A192" s="129"/>
      <c r="B192" s="117" t="s">
        <v>59</v>
      </c>
      <c r="C192" s="60"/>
      <c r="D192" s="61"/>
      <c r="E192" s="61"/>
      <c r="F192" s="61"/>
      <c r="G192" s="62"/>
      <c r="H192" s="63"/>
      <c r="I192" s="65">
        <f t="shared" ref="I192:I205" si="27">IF($C192="SO","Sans objet",IF($C192="-","Hors lot",IF($C192="PM","Pour mémoire",IF(G192,H192*G192,H192*$F192))))</f>
        <v>0</v>
      </c>
    </row>
    <row r="193" spans="1:9" s="21" customFormat="1" ht="12.75" customHeight="1" x14ac:dyDescent="0.2">
      <c r="A193" s="129"/>
      <c r="B193" s="68" t="s">
        <v>60</v>
      </c>
      <c r="C193" s="60" t="s">
        <v>39</v>
      </c>
      <c r="D193" s="61">
        <v>46</v>
      </c>
      <c r="E193" s="61">
        <v>26</v>
      </c>
      <c r="F193" s="64">
        <f t="shared" ref="F193:F203" si="28">SUM(D193:E193)</f>
        <v>72</v>
      </c>
      <c r="G193" s="62"/>
      <c r="H193" s="63"/>
      <c r="I193" s="65">
        <f t="shared" si="27"/>
        <v>0</v>
      </c>
    </row>
    <row r="194" spans="1:9" s="21" customFormat="1" ht="12.75" customHeight="1" x14ac:dyDescent="0.2">
      <c r="A194" s="129"/>
      <c r="B194" s="68" t="s">
        <v>61</v>
      </c>
      <c r="C194" s="60" t="s">
        <v>39</v>
      </c>
      <c r="D194" s="61">
        <v>4</v>
      </c>
      <c r="E194" s="61">
        <v>5</v>
      </c>
      <c r="F194" s="64">
        <f t="shared" si="28"/>
        <v>9</v>
      </c>
      <c r="G194" s="62"/>
      <c r="H194" s="63"/>
      <c r="I194" s="65">
        <f t="shared" si="27"/>
        <v>0</v>
      </c>
    </row>
    <row r="195" spans="1:9" s="21" customFormat="1" ht="12.75" customHeight="1" x14ac:dyDescent="0.2">
      <c r="A195" s="129"/>
      <c r="B195" s="68" t="s">
        <v>62</v>
      </c>
      <c r="C195" s="60" t="s">
        <v>39</v>
      </c>
      <c r="D195" s="61">
        <v>3</v>
      </c>
      <c r="E195" s="61">
        <v>4</v>
      </c>
      <c r="F195" s="64">
        <f t="shared" si="28"/>
        <v>7</v>
      </c>
      <c r="G195" s="62"/>
      <c r="H195" s="63"/>
      <c r="I195" s="65">
        <f t="shared" si="27"/>
        <v>0</v>
      </c>
    </row>
    <row r="196" spans="1:9" s="21" customFormat="1" ht="12.75" customHeight="1" x14ac:dyDescent="0.2">
      <c r="A196" s="129"/>
      <c r="B196" s="68" t="s">
        <v>63</v>
      </c>
      <c r="C196" s="60" t="s">
        <v>39</v>
      </c>
      <c r="D196" s="61" t="s">
        <v>37</v>
      </c>
      <c r="E196" s="61">
        <v>4</v>
      </c>
      <c r="F196" s="64">
        <f t="shared" si="28"/>
        <v>4</v>
      </c>
      <c r="G196" s="62"/>
      <c r="H196" s="63"/>
      <c r="I196" s="65">
        <f t="shared" si="27"/>
        <v>0</v>
      </c>
    </row>
    <row r="197" spans="1:9" s="21" customFormat="1" ht="12.75" customHeight="1" x14ac:dyDescent="0.2">
      <c r="A197" s="129"/>
      <c r="B197" s="68" t="s">
        <v>64</v>
      </c>
      <c r="C197" s="60" t="s">
        <v>39</v>
      </c>
      <c r="D197" s="61">
        <v>1</v>
      </c>
      <c r="E197" s="61">
        <v>5</v>
      </c>
      <c r="F197" s="64">
        <f t="shared" si="28"/>
        <v>6</v>
      </c>
      <c r="G197" s="62"/>
      <c r="H197" s="63"/>
      <c r="I197" s="65">
        <f t="shared" si="27"/>
        <v>0</v>
      </c>
    </row>
    <row r="198" spans="1:9" s="21" customFormat="1" ht="12.75" customHeight="1" x14ac:dyDescent="0.2">
      <c r="A198" s="129"/>
      <c r="B198" s="68" t="s">
        <v>65</v>
      </c>
      <c r="C198" s="60" t="s">
        <v>39</v>
      </c>
      <c r="D198" s="61" t="s">
        <v>37</v>
      </c>
      <c r="E198" s="61">
        <v>6</v>
      </c>
      <c r="F198" s="64">
        <f t="shared" si="28"/>
        <v>6</v>
      </c>
      <c r="G198" s="62"/>
      <c r="H198" s="63"/>
      <c r="I198" s="65">
        <f t="shared" si="27"/>
        <v>0</v>
      </c>
    </row>
    <row r="199" spans="1:9" s="21" customFormat="1" ht="12.75" customHeight="1" x14ac:dyDescent="0.2">
      <c r="A199" s="129"/>
      <c r="B199" s="68" t="s">
        <v>66</v>
      </c>
      <c r="C199" s="60" t="s">
        <v>39</v>
      </c>
      <c r="D199" s="61">
        <v>2</v>
      </c>
      <c r="E199" s="61">
        <v>4</v>
      </c>
      <c r="F199" s="64">
        <f t="shared" si="28"/>
        <v>6</v>
      </c>
      <c r="G199" s="62"/>
      <c r="H199" s="63"/>
      <c r="I199" s="65">
        <f t="shared" si="27"/>
        <v>0</v>
      </c>
    </row>
    <row r="200" spans="1:9" s="21" customFormat="1" ht="12.75" customHeight="1" x14ac:dyDescent="0.2">
      <c r="A200" s="129"/>
      <c r="B200" s="68" t="s">
        <v>67</v>
      </c>
      <c r="C200" s="60" t="s">
        <v>39</v>
      </c>
      <c r="D200" s="61">
        <v>2</v>
      </c>
      <c r="E200" s="61">
        <v>2</v>
      </c>
      <c r="F200" s="64">
        <f t="shared" si="28"/>
        <v>4</v>
      </c>
      <c r="G200" s="62"/>
      <c r="H200" s="63"/>
      <c r="I200" s="65">
        <f t="shared" si="27"/>
        <v>0</v>
      </c>
    </row>
    <row r="201" spans="1:9" s="21" customFormat="1" ht="12.75" customHeight="1" x14ac:dyDescent="0.2">
      <c r="A201" s="129"/>
      <c r="B201" s="68" t="s">
        <v>68</v>
      </c>
      <c r="C201" s="60" t="s">
        <v>39</v>
      </c>
      <c r="D201" s="61">
        <v>4</v>
      </c>
      <c r="E201" s="61">
        <v>6</v>
      </c>
      <c r="F201" s="64">
        <f t="shared" si="28"/>
        <v>10</v>
      </c>
      <c r="G201" s="62"/>
      <c r="H201" s="63"/>
      <c r="I201" s="65">
        <f t="shared" si="27"/>
        <v>0</v>
      </c>
    </row>
    <row r="202" spans="1:9" s="21" customFormat="1" ht="12.75" customHeight="1" x14ac:dyDescent="0.2">
      <c r="A202" s="129"/>
      <c r="B202" s="68" t="s">
        <v>69</v>
      </c>
      <c r="C202" s="60" t="s">
        <v>39</v>
      </c>
      <c r="D202" s="61">
        <v>2</v>
      </c>
      <c r="E202" s="61" t="s">
        <v>37</v>
      </c>
      <c r="F202" s="64">
        <f t="shared" si="28"/>
        <v>2</v>
      </c>
      <c r="G202" s="62"/>
      <c r="H202" s="63"/>
      <c r="I202" s="65">
        <f t="shared" si="27"/>
        <v>0</v>
      </c>
    </row>
    <row r="203" spans="1:9" s="21" customFormat="1" ht="12.75" customHeight="1" x14ac:dyDescent="0.2">
      <c r="A203" s="129"/>
      <c r="B203" s="68" t="s">
        <v>70</v>
      </c>
      <c r="C203" s="60" t="s">
        <v>39</v>
      </c>
      <c r="D203" s="61">
        <v>1</v>
      </c>
      <c r="E203" s="61">
        <v>3</v>
      </c>
      <c r="F203" s="64">
        <f t="shared" si="28"/>
        <v>4</v>
      </c>
      <c r="G203" s="62"/>
      <c r="H203" s="63"/>
      <c r="I203" s="65">
        <f t="shared" si="27"/>
        <v>0</v>
      </c>
    </row>
    <row r="204" spans="1:9" s="21" customFormat="1" ht="12.75" customHeight="1" x14ac:dyDescent="0.2">
      <c r="A204" s="129"/>
      <c r="B204" s="117" t="s">
        <v>71</v>
      </c>
      <c r="C204" s="60"/>
      <c r="D204" s="61"/>
      <c r="E204" s="61"/>
      <c r="F204" s="61"/>
      <c r="G204" s="62"/>
      <c r="H204" s="63"/>
      <c r="I204" s="65">
        <f t="shared" si="27"/>
        <v>0</v>
      </c>
    </row>
    <row r="205" spans="1:9" s="21" customFormat="1" ht="12.75" customHeight="1" x14ac:dyDescent="0.2">
      <c r="A205" s="129"/>
      <c r="B205" s="68" t="s">
        <v>60</v>
      </c>
      <c r="C205" s="60" t="s">
        <v>39</v>
      </c>
      <c r="D205" s="61">
        <v>1</v>
      </c>
      <c r="E205" s="61" t="s">
        <v>37</v>
      </c>
      <c r="F205" s="64">
        <f>SUM(D205:E205)</f>
        <v>1</v>
      </c>
      <c r="G205" s="62"/>
      <c r="H205" s="63"/>
      <c r="I205" s="65">
        <f t="shared" si="27"/>
        <v>0</v>
      </c>
    </row>
    <row r="206" spans="1:9" s="21" customFormat="1" ht="12.75" customHeight="1" x14ac:dyDescent="0.2">
      <c r="A206" s="129"/>
      <c r="B206" s="116"/>
      <c r="C206" s="60"/>
      <c r="D206" s="61"/>
      <c r="E206" s="61"/>
      <c r="F206" s="61"/>
      <c r="G206" s="83"/>
      <c r="H206" s="63"/>
      <c r="I206" s="65">
        <f>IF($C206="SO","Sans objet",IF($C206="-","Hors lot",IF($C206="PM","Pour mémoire",IF(G206,H206*G206,H206*$F206))))</f>
        <v>0</v>
      </c>
    </row>
    <row r="207" spans="1:9" s="21" customFormat="1" ht="12.75" customHeight="1" x14ac:dyDescent="0.2">
      <c r="A207" s="129"/>
      <c r="B207" s="114" t="s">
        <v>81</v>
      </c>
      <c r="C207" s="60"/>
      <c r="D207" s="61"/>
      <c r="E207" s="61"/>
      <c r="F207" s="61"/>
      <c r="G207" s="83"/>
      <c r="H207" s="63"/>
      <c r="I207" s="65">
        <f t="shared" ref="I207:I210" si="29">IF($C207="SO","Sans objet",IF($C207="-","Hors lot",IF($C207="PM","Pour mémoire",IF(G207,H207*G207,H207*$F207))))</f>
        <v>0</v>
      </c>
    </row>
    <row r="208" spans="1:9" s="21" customFormat="1" ht="12.75" customHeight="1" x14ac:dyDescent="0.2">
      <c r="A208" s="129"/>
      <c r="B208" s="115" t="s">
        <v>82</v>
      </c>
      <c r="C208" s="60"/>
      <c r="D208" s="61"/>
      <c r="E208" s="61"/>
      <c r="F208" s="61"/>
      <c r="G208" s="83"/>
      <c r="H208" s="63"/>
      <c r="I208" s="65">
        <f t="shared" si="29"/>
        <v>0</v>
      </c>
    </row>
    <row r="209" spans="1:10" s="21" customFormat="1" ht="12.75" customHeight="1" x14ac:dyDescent="0.2">
      <c r="A209" s="129"/>
      <c r="B209" s="117" t="s">
        <v>59</v>
      </c>
      <c r="C209" s="60"/>
      <c r="D209" s="61"/>
      <c r="E209" s="61"/>
      <c r="F209" s="61"/>
      <c r="G209" s="83"/>
      <c r="H209" s="63"/>
      <c r="I209" s="65">
        <f t="shared" si="29"/>
        <v>0</v>
      </c>
    </row>
    <row r="210" spans="1:10" s="21" customFormat="1" ht="12.75" customHeight="1" x14ac:dyDescent="0.2">
      <c r="A210" s="129"/>
      <c r="B210" s="68" t="s">
        <v>60</v>
      </c>
      <c r="C210" s="60" t="s">
        <v>39</v>
      </c>
      <c r="D210" s="61">
        <v>5</v>
      </c>
      <c r="E210" s="61" t="s">
        <v>37</v>
      </c>
      <c r="F210" s="64">
        <f t="shared" ref="F210" si="30">SUM(D210:E210)</f>
        <v>5</v>
      </c>
      <c r="G210" s="83"/>
      <c r="H210" s="63"/>
      <c r="I210" s="65">
        <f t="shared" si="29"/>
        <v>0</v>
      </c>
    </row>
    <row r="211" spans="1:10" s="21" customFormat="1" ht="12.75" customHeight="1" x14ac:dyDescent="0.2">
      <c r="A211" s="129"/>
      <c r="B211" s="116"/>
      <c r="C211" s="60"/>
      <c r="D211" s="61"/>
      <c r="E211" s="61"/>
      <c r="F211" s="61"/>
      <c r="G211" s="83"/>
      <c r="H211" s="63"/>
      <c r="I211" s="65">
        <f t="shared" ref="I211:I217" si="31">IF($C211="SO","Sans objet",IF($C211="-","Hors lot",IF($C211="PM","Pour mémoire",IF(G211,H211*G211,H211*$F211))))</f>
        <v>0</v>
      </c>
    </row>
    <row r="212" spans="1:10" s="21" customFormat="1" ht="12.75" customHeight="1" x14ac:dyDescent="0.2">
      <c r="A212" s="129"/>
      <c r="B212" s="114" t="s">
        <v>83</v>
      </c>
      <c r="C212" s="60"/>
      <c r="D212" s="61"/>
      <c r="E212" s="61"/>
      <c r="F212" s="61"/>
      <c r="G212" s="83"/>
      <c r="H212" s="63"/>
      <c r="I212" s="65">
        <f t="shared" si="31"/>
        <v>0</v>
      </c>
    </row>
    <row r="213" spans="1:10" s="21" customFormat="1" ht="12.75" customHeight="1" x14ac:dyDescent="0.2">
      <c r="A213" s="129"/>
      <c r="B213" s="117" t="s">
        <v>59</v>
      </c>
      <c r="C213" s="60"/>
      <c r="D213" s="61"/>
      <c r="E213" s="61"/>
      <c r="F213" s="61"/>
      <c r="G213" s="83"/>
      <c r="H213" s="63"/>
      <c r="I213" s="65">
        <f t="shared" si="31"/>
        <v>0</v>
      </c>
    </row>
    <row r="214" spans="1:10" s="21" customFormat="1" ht="12.75" customHeight="1" x14ac:dyDescent="0.2">
      <c r="A214" s="129"/>
      <c r="B214" s="68" t="s">
        <v>69</v>
      </c>
      <c r="C214" s="60" t="s">
        <v>39</v>
      </c>
      <c r="D214" s="61">
        <v>1</v>
      </c>
      <c r="E214" s="61" t="s">
        <v>37</v>
      </c>
      <c r="F214" s="64">
        <f t="shared" ref="F214" si="32">SUM(D214:E214)</f>
        <v>1</v>
      </c>
      <c r="G214" s="83"/>
      <c r="H214" s="63"/>
      <c r="I214" s="65">
        <f t="shared" si="31"/>
        <v>0</v>
      </c>
    </row>
    <row r="215" spans="1:10" s="21" customFormat="1" ht="12.75" customHeight="1" x14ac:dyDescent="0.2">
      <c r="A215" s="129"/>
      <c r="B215" s="68" t="s">
        <v>75</v>
      </c>
      <c r="C215" s="60" t="s">
        <v>39</v>
      </c>
      <c r="D215" s="61" t="s">
        <v>37</v>
      </c>
      <c r="E215" s="61">
        <v>1</v>
      </c>
      <c r="F215" s="64">
        <f>SUM(D215:E215)</f>
        <v>1</v>
      </c>
      <c r="G215" s="83"/>
      <c r="H215" s="63"/>
      <c r="I215" s="65">
        <f t="shared" si="31"/>
        <v>0</v>
      </c>
    </row>
    <row r="216" spans="1:10" s="21" customFormat="1" ht="12.75" customHeight="1" x14ac:dyDescent="0.2">
      <c r="A216" s="129"/>
      <c r="B216" s="68" t="s">
        <v>84</v>
      </c>
      <c r="C216" s="60" t="s">
        <v>39</v>
      </c>
      <c r="D216" s="61" t="s">
        <v>37</v>
      </c>
      <c r="E216" s="61">
        <v>5</v>
      </c>
      <c r="F216" s="64">
        <f>SUM(D216:E216)</f>
        <v>5</v>
      </c>
      <c r="G216" s="83"/>
      <c r="H216" s="63"/>
      <c r="I216" s="65">
        <f t="shared" si="31"/>
        <v>0</v>
      </c>
    </row>
    <row r="217" spans="1:10" s="21" customFormat="1" ht="12.75" customHeight="1" x14ac:dyDescent="0.2">
      <c r="A217" s="129"/>
      <c r="B217" s="68" t="s">
        <v>85</v>
      </c>
      <c r="C217" s="60" t="s">
        <v>39</v>
      </c>
      <c r="D217" s="61" t="s">
        <v>37</v>
      </c>
      <c r="E217" s="61">
        <v>6</v>
      </c>
      <c r="F217" s="64">
        <f t="shared" ref="F217" si="33">SUM(D217:E217)</f>
        <v>6</v>
      </c>
      <c r="G217" s="83"/>
      <c r="H217" s="63"/>
      <c r="I217" s="65">
        <f t="shared" si="31"/>
        <v>0</v>
      </c>
    </row>
    <row r="218" spans="1:10" s="21" customFormat="1" ht="12.75" customHeight="1" x14ac:dyDescent="0.2">
      <c r="A218" s="141"/>
      <c r="B218" s="74"/>
      <c r="C218" s="75"/>
      <c r="D218" s="76"/>
      <c r="E218" s="76"/>
      <c r="F218" s="76"/>
      <c r="G218" s="83"/>
      <c r="H218" s="63"/>
      <c r="I218" s="65"/>
    </row>
    <row r="219" spans="1:10" s="21" customFormat="1" ht="12.75" customHeight="1" x14ac:dyDescent="0.2">
      <c r="A219" s="27"/>
      <c r="B219" s="30" t="s">
        <v>50</v>
      </c>
      <c r="C219" s="28"/>
      <c r="D219" s="29"/>
      <c r="E219" s="29"/>
      <c r="F219" s="29"/>
      <c r="G219" s="55"/>
      <c r="H219" s="31"/>
      <c r="I219" s="32">
        <f>SUM(I185:I218)</f>
        <v>0</v>
      </c>
    </row>
    <row r="220" spans="1:10" s="21" customFormat="1" ht="12.75" customHeight="1" x14ac:dyDescent="0.2">
      <c r="A220" s="141"/>
      <c r="B220" s="74"/>
      <c r="C220" s="75"/>
      <c r="D220" s="76"/>
      <c r="E220" s="76"/>
      <c r="F220" s="76"/>
      <c r="G220" s="62"/>
      <c r="H220" s="63"/>
      <c r="I220" s="65"/>
    </row>
    <row r="221" spans="1:10" s="21" customFormat="1" ht="12.75" customHeight="1" x14ac:dyDescent="0.2">
      <c r="A221" s="129" t="s">
        <v>54</v>
      </c>
      <c r="B221" s="67" t="s">
        <v>143</v>
      </c>
      <c r="C221" s="60" t="s">
        <v>22</v>
      </c>
      <c r="D221" s="61">
        <v>27</v>
      </c>
      <c r="E221" s="61">
        <v>22</v>
      </c>
      <c r="F221" s="64">
        <f t="shared" ref="F221" si="34">SUM(D221:E221)</f>
        <v>49</v>
      </c>
      <c r="G221" s="62"/>
      <c r="H221" s="63"/>
      <c r="I221" s="65">
        <f>IF($C221="SO","Sans objet",IF($C221="-","Hors lot",IF($C221="PM","Pour mémoire",IF(G221,H221*G221,H221*$F221))))</f>
        <v>0</v>
      </c>
    </row>
    <row r="222" spans="1:10" s="21" customFormat="1" ht="12.75" customHeight="1" x14ac:dyDescent="0.2">
      <c r="A222" s="141"/>
      <c r="B222" s="74"/>
      <c r="C222" s="75"/>
      <c r="D222" s="76"/>
      <c r="E222" s="76"/>
      <c r="F222" s="76"/>
      <c r="G222" s="62"/>
      <c r="H222" s="63"/>
      <c r="I222" s="65"/>
    </row>
    <row r="223" spans="1:10" s="20" customFormat="1" ht="13.5" thickBot="1" x14ac:dyDescent="0.25">
      <c r="A223" s="144"/>
      <c r="B223" s="77"/>
      <c r="C223" s="78"/>
      <c r="D223" s="79"/>
      <c r="E223" s="79"/>
      <c r="F223" s="79"/>
      <c r="G223" s="80"/>
      <c r="H223" s="81"/>
      <c r="I223" s="82"/>
      <c r="J223" s="21"/>
    </row>
    <row r="224" spans="1:10" x14ac:dyDescent="0.2">
      <c r="A224" s="6"/>
      <c r="B224" s="6"/>
      <c r="C224" s="6"/>
      <c r="D224" s="39"/>
      <c r="E224" s="39"/>
      <c r="F224" s="39"/>
      <c r="G224" s="46"/>
      <c r="H224" s="7"/>
      <c r="I224" s="7"/>
      <c r="J224" s="21"/>
    </row>
    <row r="225" spans="1:10" x14ac:dyDescent="0.2">
      <c r="A225" s="6"/>
      <c r="B225" s="6"/>
      <c r="C225" s="6"/>
      <c r="D225" s="39"/>
      <c r="E225" s="39"/>
      <c r="F225" s="39"/>
      <c r="G225" s="46"/>
      <c r="H225" s="7"/>
      <c r="I225" s="7"/>
      <c r="J225" s="21"/>
    </row>
    <row r="226" spans="1:10" x14ac:dyDescent="0.2">
      <c r="A226" s="6"/>
      <c r="B226" s="6"/>
      <c r="C226" s="6"/>
      <c r="D226" s="39"/>
      <c r="E226" s="39"/>
      <c r="F226" s="39"/>
      <c r="G226" s="46"/>
      <c r="H226" s="7"/>
      <c r="I226" s="7"/>
      <c r="J226" s="21"/>
    </row>
    <row r="227" spans="1:10" x14ac:dyDescent="0.2">
      <c r="A227" s="6"/>
      <c r="B227" s="6"/>
      <c r="C227" s="6"/>
      <c r="D227" s="39"/>
      <c r="E227" s="39"/>
      <c r="F227" s="39"/>
      <c r="G227" s="46"/>
      <c r="H227" s="7"/>
      <c r="I227" s="7"/>
      <c r="J227" s="21"/>
    </row>
    <row r="228" spans="1:10" x14ac:dyDescent="0.2">
      <c r="A228" s="6"/>
      <c r="B228" s="6"/>
      <c r="C228" s="6"/>
      <c r="D228" s="39"/>
      <c r="E228" s="39"/>
      <c r="F228" s="39"/>
      <c r="G228" s="46"/>
      <c r="H228" s="7"/>
      <c r="I228" s="7"/>
      <c r="J228" s="21"/>
    </row>
    <row r="229" spans="1:10" x14ac:dyDescent="0.2">
      <c r="A229" s="6"/>
      <c r="B229" s="6"/>
      <c r="C229" s="6"/>
      <c r="D229" s="39"/>
      <c r="E229" s="39"/>
      <c r="F229" s="39"/>
      <c r="G229" s="46"/>
      <c r="H229" s="7"/>
      <c r="I229" s="7"/>
      <c r="J229" s="21"/>
    </row>
    <row r="230" spans="1:10" x14ac:dyDescent="0.2">
      <c r="A230" s="6"/>
      <c r="B230" s="6"/>
      <c r="C230" s="6"/>
      <c r="D230" s="39"/>
      <c r="E230" s="39"/>
      <c r="F230" s="39"/>
      <c r="G230" s="46"/>
      <c r="H230" s="7"/>
      <c r="I230" s="7"/>
      <c r="J230" s="21"/>
    </row>
    <row r="231" spans="1:10" x14ac:dyDescent="0.2">
      <c r="A231" s="6"/>
      <c r="B231" s="6"/>
      <c r="C231" s="6"/>
      <c r="D231" s="39"/>
      <c r="E231" s="39"/>
      <c r="F231" s="39"/>
      <c r="G231" s="46"/>
      <c r="H231" s="7"/>
      <c r="I231" s="7"/>
      <c r="J231" s="21"/>
    </row>
    <row r="232" spans="1:10" x14ac:dyDescent="0.2">
      <c r="A232" s="6"/>
      <c r="B232" s="6"/>
      <c r="C232" s="6"/>
      <c r="D232" s="39"/>
      <c r="E232" s="39"/>
      <c r="F232" s="39"/>
      <c r="G232" s="46"/>
      <c r="H232" s="7"/>
      <c r="I232" s="7"/>
      <c r="J232" s="21"/>
    </row>
    <row r="233" spans="1:10" x14ac:dyDescent="0.2">
      <c r="A233" s="6"/>
      <c r="B233" s="6"/>
      <c r="C233" s="6"/>
      <c r="D233" s="39"/>
      <c r="E233" s="39"/>
      <c r="F233" s="39"/>
      <c r="G233" s="46"/>
      <c r="H233" s="7"/>
      <c r="I233" s="7"/>
      <c r="J233" s="21"/>
    </row>
    <row r="234" spans="1:10" x14ac:dyDescent="0.2">
      <c r="A234" s="6"/>
      <c r="B234" s="6"/>
      <c r="C234" s="6"/>
      <c r="D234" s="39"/>
      <c r="E234" s="39"/>
      <c r="F234" s="39"/>
      <c r="G234" s="46"/>
      <c r="H234" s="7"/>
      <c r="I234" s="7"/>
      <c r="J234" s="20"/>
    </row>
    <row r="235" spans="1:10" x14ac:dyDescent="0.2">
      <c r="A235" s="6"/>
      <c r="B235" s="6"/>
      <c r="C235" s="6"/>
      <c r="D235" s="39"/>
      <c r="E235" s="39"/>
      <c r="F235" s="39"/>
      <c r="G235" s="46"/>
      <c r="H235" s="7"/>
      <c r="I235" s="7"/>
      <c r="J235" s="21"/>
    </row>
    <row r="236" spans="1:10" x14ac:dyDescent="0.2">
      <c r="A236" s="6"/>
      <c r="B236" s="6"/>
      <c r="C236" s="6"/>
      <c r="D236" s="39"/>
      <c r="E236" s="39"/>
      <c r="F236" s="39"/>
      <c r="G236" s="46"/>
      <c r="H236" s="7"/>
      <c r="I236" s="7"/>
      <c r="J236" s="21"/>
    </row>
    <row r="237" spans="1:10" x14ac:dyDescent="0.2">
      <c r="A237" s="6"/>
      <c r="B237" s="6"/>
      <c r="C237" s="6"/>
      <c r="D237" s="39"/>
      <c r="E237" s="39"/>
      <c r="F237" s="39"/>
      <c r="G237" s="46"/>
      <c r="H237" s="7"/>
      <c r="I237" s="7"/>
      <c r="J237" s="21"/>
    </row>
    <row r="238" spans="1:10" x14ac:dyDescent="0.2">
      <c r="A238" s="6"/>
      <c r="B238" s="6"/>
      <c r="C238" s="6"/>
      <c r="D238" s="39"/>
      <c r="E238" s="39"/>
      <c r="F238" s="39"/>
      <c r="G238" s="46"/>
      <c r="H238" s="7"/>
      <c r="I238" s="7"/>
      <c r="J238" s="21"/>
    </row>
    <row r="239" spans="1:10" x14ac:dyDescent="0.2">
      <c r="A239" s="6"/>
      <c r="B239" s="6"/>
      <c r="C239" s="6"/>
      <c r="D239" s="39"/>
      <c r="E239" s="39"/>
      <c r="F239" s="39"/>
      <c r="G239" s="46"/>
      <c r="H239" s="7"/>
      <c r="I239" s="7"/>
      <c r="J239" s="21"/>
    </row>
    <row r="240" spans="1:10" x14ac:dyDescent="0.2">
      <c r="A240" s="6"/>
      <c r="B240" s="6"/>
      <c r="C240" s="6"/>
      <c r="D240" s="39"/>
      <c r="E240" s="39"/>
      <c r="F240" s="39"/>
      <c r="G240" s="46"/>
      <c r="H240" s="7"/>
      <c r="I240" s="7"/>
      <c r="J240" s="21"/>
    </row>
    <row r="241" spans="1:10" x14ac:dyDescent="0.2">
      <c r="A241" s="6"/>
      <c r="B241" s="6"/>
      <c r="C241" s="6"/>
      <c r="D241" s="39"/>
      <c r="E241" s="39"/>
      <c r="F241" s="39"/>
      <c r="G241" s="46"/>
      <c r="H241" s="7"/>
      <c r="I241" s="7"/>
      <c r="J241" s="21"/>
    </row>
    <row r="242" spans="1:10" x14ac:dyDescent="0.2">
      <c r="A242" s="6"/>
      <c r="B242" s="6"/>
      <c r="C242" s="6"/>
      <c r="D242" s="39"/>
      <c r="E242" s="39"/>
      <c r="F242" s="39"/>
      <c r="G242" s="46"/>
      <c r="H242" s="7"/>
      <c r="I242" s="7"/>
      <c r="J242" s="21"/>
    </row>
    <row r="243" spans="1:10" x14ac:dyDescent="0.2">
      <c r="A243" s="6"/>
      <c r="B243" s="6"/>
      <c r="C243" s="6"/>
      <c r="D243" s="39"/>
      <c r="E243" s="39"/>
      <c r="F243" s="39"/>
      <c r="G243" s="46"/>
      <c r="H243" s="7"/>
      <c r="I243" s="7"/>
      <c r="J243" s="21"/>
    </row>
    <row r="244" spans="1:10" x14ac:dyDescent="0.2">
      <c r="A244" s="6"/>
      <c r="B244" s="6"/>
      <c r="C244" s="6"/>
      <c r="D244" s="39"/>
      <c r="E244" s="39"/>
      <c r="F244" s="39"/>
      <c r="G244" s="46"/>
      <c r="H244" s="7"/>
      <c r="I244" s="7"/>
      <c r="J244" s="21"/>
    </row>
    <row r="245" spans="1:10" x14ac:dyDescent="0.2">
      <c r="A245" s="6"/>
      <c r="B245" s="6"/>
      <c r="C245" s="6"/>
      <c r="D245" s="39"/>
      <c r="E245" s="39"/>
      <c r="F245" s="39"/>
      <c r="G245" s="46"/>
      <c r="H245" s="7"/>
      <c r="I245" s="7"/>
      <c r="J245" s="20"/>
    </row>
    <row r="246" spans="1:10" x14ac:dyDescent="0.2">
      <c r="A246" s="6"/>
      <c r="B246" s="6"/>
      <c r="C246" s="6"/>
      <c r="D246" s="39"/>
      <c r="E246" s="39"/>
      <c r="F246" s="39"/>
      <c r="G246" s="46"/>
      <c r="H246" s="7"/>
      <c r="I246" s="7"/>
      <c r="J246" s="20"/>
    </row>
    <row r="247" spans="1:10" x14ac:dyDescent="0.2">
      <c r="A247" s="6"/>
      <c r="B247" s="6"/>
      <c r="C247" s="6"/>
      <c r="D247" s="39"/>
      <c r="E247" s="39"/>
      <c r="F247" s="39"/>
      <c r="G247" s="46"/>
      <c r="H247" s="7"/>
      <c r="I247" s="7"/>
      <c r="J247" s="20"/>
    </row>
    <row r="248" spans="1:10" x14ac:dyDescent="0.2">
      <c r="A248" s="6"/>
      <c r="B248" s="6"/>
      <c r="C248" s="6"/>
      <c r="D248" s="39"/>
      <c r="E248" s="39"/>
      <c r="F248" s="39"/>
      <c r="G248" s="46"/>
      <c r="H248" s="7"/>
      <c r="I248" s="7"/>
      <c r="J248" s="20"/>
    </row>
    <row r="249" spans="1:10" x14ac:dyDescent="0.2">
      <c r="A249" s="6"/>
      <c r="B249" s="6"/>
      <c r="C249" s="6"/>
      <c r="D249" s="39"/>
      <c r="E249" s="39"/>
      <c r="F249" s="39"/>
      <c r="G249" s="46"/>
      <c r="H249" s="7"/>
      <c r="I249" s="7"/>
    </row>
    <row r="250" spans="1:10" x14ac:dyDescent="0.2">
      <c r="A250" s="6"/>
      <c r="B250" s="6"/>
      <c r="C250" s="6"/>
      <c r="D250" s="39"/>
      <c r="E250" s="39"/>
      <c r="F250" s="39"/>
      <c r="G250" s="46"/>
      <c r="H250" s="7"/>
      <c r="I250" s="7"/>
    </row>
    <row r="251" spans="1:10" x14ac:dyDescent="0.2">
      <c r="A251" s="6"/>
      <c r="B251" s="6"/>
      <c r="C251" s="6"/>
      <c r="D251" s="39"/>
      <c r="E251" s="39"/>
      <c r="F251" s="39"/>
      <c r="G251" s="46"/>
      <c r="H251" s="7"/>
      <c r="I251" s="7"/>
    </row>
    <row r="252" spans="1:10" x14ac:dyDescent="0.2">
      <c r="A252" s="6"/>
      <c r="B252" s="6"/>
      <c r="C252" s="6"/>
      <c r="D252" s="39"/>
      <c r="E252" s="39"/>
      <c r="F252" s="39"/>
      <c r="G252" s="46"/>
      <c r="H252" s="7"/>
      <c r="I252" s="7"/>
    </row>
    <row r="253" spans="1:10" x14ac:dyDescent="0.2">
      <c r="A253" s="6"/>
      <c r="B253" s="6"/>
      <c r="C253" s="6"/>
      <c r="D253" s="39"/>
      <c r="E253" s="39"/>
      <c r="F253" s="39"/>
      <c r="G253" s="46"/>
      <c r="H253" s="7"/>
      <c r="I253" s="7"/>
    </row>
    <row r="254" spans="1:10" x14ac:dyDescent="0.2">
      <c r="A254" s="6"/>
      <c r="B254" s="6"/>
      <c r="C254" s="6"/>
      <c r="D254" s="39"/>
      <c r="E254" s="39"/>
      <c r="F254" s="39"/>
      <c r="G254" s="46"/>
      <c r="H254" s="7"/>
      <c r="I254" s="7"/>
    </row>
    <row r="255" spans="1:10" x14ac:dyDescent="0.2">
      <c r="A255" s="6"/>
      <c r="B255" s="6"/>
      <c r="C255" s="6"/>
      <c r="D255" s="39"/>
      <c r="E255" s="39"/>
      <c r="F255" s="39"/>
      <c r="G255" s="46"/>
      <c r="H255" s="7"/>
      <c r="I255" s="7"/>
    </row>
    <row r="256" spans="1:10" x14ac:dyDescent="0.2">
      <c r="A256" s="6"/>
      <c r="B256" s="6"/>
      <c r="C256" s="6"/>
      <c r="D256" s="39"/>
      <c r="E256" s="39"/>
      <c r="F256" s="39"/>
      <c r="G256" s="46"/>
      <c r="H256" s="7"/>
      <c r="I256" s="7"/>
    </row>
    <row r="257" spans="1:9" x14ac:dyDescent="0.2">
      <c r="A257" s="6"/>
      <c r="B257" s="6"/>
      <c r="C257" s="6"/>
      <c r="D257" s="39"/>
      <c r="E257" s="39"/>
      <c r="F257" s="39"/>
      <c r="G257" s="46"/>
      <c r="H257" s="7"/>
      <c r="I257" s="7"/>
    </row>
    <row r="258" spans="1:9" x14ac:dyDescent="0.2">
      <c r="A258" s="6"/>
      <c r="B258" s="6"/>
      <c r="C258" s="6"/>
      <c r="D258" s="39"/>
      <c r="E258" s="39"/>
      <c r="F258" s="39"/>
      <c r="G258" s="46"/>
      <c r="H258" s="7"/>
      <c r="I258" s="7"/>
    </row>
    <row r="259" spans="1:9" x14ac:dyDescent="0.2">
      <c r="A259" s="6"/>
      <c r="B259" s="6"/>
      <c r="C259" s="6"/>
      <c r="D259" s="39"/>
      <c r="E259" s="39"/>
      <c r="F259" s="39"/>
      <c r="G259" s="46"/>
      <c r="H259" s="7"/>
      <c r="I259" s="7"/>
    </row>
    <row r="260" spans="1:9" x14ac:dyDescent="0.2">
      <c r="A260" s="6"/>
      <c r="B260" s="6"/>
      <c r="C260" s="6"/>
      <c r="D260" s="39"/>
      <c r="E260" s="39"/>
      <c r="F260" s="39"/>
      <c r="G260" s="46"/>
      <c r="H260" s="7"/>
      <c r="I260" s="7"/>
    </row>
    <row r="261" spans="1:9" x14ac:dyDescent="0.2">
      <c r="A261" s="6"/>
      <c r="B261" s="6"/>
      <c r="C261" s="6"/>
      <c r="D261" s="39"/>
      <c r="E261" s="39"/>
      <c r="F261" s="39"/>
      <c r="G261" s="46"/>
      <c r="H261" s="7"/>
      <c r="I261" s="7"/>
    </row>
    <row r="262" spans="1:9" x14ac:dyDescent="0.2">
      <c r="A262" s="6"/>
      <c r="B262" s="6"/>
      <c r="C262" s="6"/>
      <c r="D262" s="39"/>
      <c r="E262" s="39"/>
      <c r="F262" s="39"/>
      <c r="G262" s="46"/>
      <c r="H262" s="7"/>
      <c r="I262" s="7"/>
    </row>
    <row r="263" spans="1:9" x14ac:dyDescent="0.2">
      <c r="A263" s="6"/>
      <c r="B263" s="6"/>
      <c r="C263" s="6"/>
      <c r="D263" s="39"/>
      <c r="E263" s="39"/>
      <c r="F263" s="39"/>
      <c r="G263" s="46"/>
      <c r="H263" s="7"/>
      <c r="I263" s="7"/>
    </row>
    <row r="264" spans="1:9" x14ac:dyDescent="0.2">
      <c r="A264" s="6"/>
      <c r="B264" s="6"/>
      <c r="C264" s="6"/>
      <c r="D264" s="39"/>
      <c r="E264" s="39"/>
      <c r="F264" s="39"/>
      <c r="G264" s="46"/>
      <c r="H264" s="7"/>
      <c r="I264" s="7"/>
    </row>
    <row r="265" spans="1:9" x14ac:dyDescent="0.2">
      <c r="A265" s="6"/>
      <c r="B265" s="6"/>
      <c r="C265" s="6"/>
      <c r="D265" s="39"/>
      <c r="E265" s="39"/>
      <c r="F265" s="39"/>
      <c r="G265" s="46"/>
      <c r="H265" s="7"/>
      <c r="I265" s="7"/>
    </row>
    <row r="266" spans="1:9" x14ac:dyDescent="0.2">
      <c r="A266" s="6"/>
      <c r="B266" s="6"/>
      <c r="C266" s="6"/>
      <c r="D266" s="39"/>
      <c r="E266" s="39"/>
      <c r="F266" s="39"/>
      <c r="G266" s="46"/>
      <c r="H266" s="7"/>
      <c r="I266" s="7"/>
    </row>
    <row r="267" spans="1:9" x14ac:dyDescent="0.2">
      <c r="A267" s="6"/>
      <c r="B267" s="6"/>
      <c r="C267" s="6"/>
      <c r="D267" s="39"/>
      <c r="E267" s="39"/>
      <c r="F267" s="39"/>
      <c r="G267" s="46"/>
      <c r="H267" s="7"/>
      <c r="I267" s="7"/>
    </row>
  </sheetData>
  <sheetProtection selectLockedCells="1" selectUnlockedCells="1"/>
  <mergeCells count="2">
    <mergeCell ref="H4:I4"/>
    <mergeCell ref="H5:I5"/>
  </mergeCells>
  <phoneticPr fontId="11" type="noConversion"/>
  <conditionalFormatting sqref="A42">
    <cfRule type="expression" dxfId="103" priority="378">
      <formula>$C43="-"</formula>
    </cfRule>
    <cfRule type="expression" dxfId="102" priority="377">
      <formula>$C43="PM"</formula>
    </cfRule>
    <cfRule type="expression" dxfId="101" priority="376">
      <formula>$C43="SO"</formula>
    </cfRule>
  </conditionalFormatting>
  <conditionalFormatting sqref="A177:A179 C177:F179 E209:E210 A211:E211">
    <cfRule type="expression" dxfId="100" priority="153">
      <formula>$C177="-"</formula>
    </cfRule>
    <cfRule type="expression" dxfId="99" priority="152">
      <formula>$C177="PM"</formula>
    </cfRule>
    <cfRule type="expression" dxfId="98" priority="151">
      <formula>$C177="SO"</formula>
    </cfRule>
  </conditionalFormatting>
  <conditionalFormatting sqref="A209 C209:D209 A210:D210">
    <cfRule type="expression" dxfId="97" priority="26">
      <formula>$C209="PM"</formula>
    </cfRule>
    <cfRule type="expression" dxfId="96" priority="25">
      <formula>$C209="SO"</formula>
    </cfRule>
    <cfRule type="expression" dxfId="95" priority="27">
      <formula>$C209="-"</formula>
    </cfRule>
  </conditionalFormatting>
  <conditionalFormatting sqref="A165:C168">
    <cfRule type="expression" dxfId="94" priority="2">
      <formula>$C165="PM"</formula>
    </cfRule>
    <cfRule type="expression" dxfId="93" priority="3">
      <formula>$C165="-"</formula>
    </cfRule>
    <cfRule type="expression" dxfId="92" priority="1">
      <formula>$C165="SO"</formula>
    </cfRule>
  </conditionalFormatting>
  <conditionalFormatting sqref="A183:C183">
    <cfRule type="expression" dxfId="91" priority="97">
      <formula>$C183="-"</formula>
    </cfRule>
    <cfRule type="expression" dxfId="90" priority="96">
      <formula>$C183="PM"</formula>
    </cfRule>
    <cfRule type="expression" dxfId="89" priority="95">
      <formula>$C183="SO"</formula>
    </cfRule>
  </conditionalFormatting>
  <conditionalFormatting sqref="A13:E18 C16:E19 A19:D19 A20 C20:D20 E20:E25 A21:D25 A26:E31 A32 C32:D32 E32:E33 A33:D33 A34 C34:E34 A35:E38 C39:E40 A39:A41 E40:E45 B41:E45 A44:A45 A62 C62:D62 E62:E67 A63:D63 A64:A67 C64:D67 B65 A68:E68 A69:C73 D69:E75 A74 C74 A75:C75 A76:E77 A78:C78 D78:E84 A79:A80 C79:C80 A85:E87 A88:A97 C88:E97 A106:A107 C106:E107 A108:E138 A139:A146 C139:E146 A147:E149 A150:A156 C150:E156 A157:E159 B160:E160 E165:E168 E183 A192 C192:D192 E192:E197 A193:D197 A198:E203 A204 C204:D204">
    <cfRule type="expression" dxfId="88" priority="384">
      <formula>$C13="-"</formula>
    </cfRule>
    <cfRule type="expression" dxfId="87" priority="383">
      <formula>$C13="PM"</formula>
    </cfRule>
    <cfRule type="expression" dxfId="86" priority="382">
      <formula>$C13="SO"</formula>
    </cfRule>
  </conditionalFormatting>
  <conditionalFormatting sqref="A46:E61 A81:C84">
    <cfRule type="expression" dxfId="85" priority="218">
      <formula>$C46="SO"</formula>
    </cfRule>
    <cfRule type="expression" dxfId="84" priority="219">
      <formula>$C46="PM"</formula>
    </cfRule>
    <cfRule type="expression" dxfId="83" priority="220">
      <formula>$C46="-"</formula>
    </cfRule>
  </conditionalFormatting>
  <conditionalFormatting sqref="A98:E105 A169:E170 A171:A173 C171:E173 A174:E176 A180:E182 E204:E205 A205:D205 A206:E208 A212:A213 C212:C213 D212:E214 A214:C214 A215:E222">
    <cfRule type="expression" dxfId="82" priority="189">
      <formula>$C98="-"</formula>
    </cfRule>
    <cfRule type="expression" dxfId="81" priority="188">
      <formula>$C98="PM"</formula>
    </cfRule>
    <cfRule type="expression" dxfId="80" priority="187">
      <formula>$C98="SO"</formula>
    </cfRule>
  </conditionalFormatting>
  <conditionalFormatting sqref="A164:E164">
    <cfRule type="expression" dxfId="79" priority="266">
      <formula>$C164="-"</formula>
    </cfRule>
    <cfRule type="expression" dxfId="78" priority="264">
      <formula>$C164="SO"</formula>
    </cfRule>
    <cfRule type="expression" dxfId="77" priority="265">
      <formula>$C164="PM"</formula>
    </cfRule>
  </conditionalFormatting>
  <conditionalFormatting sqref="A184:E191">
    <cfRule type="expression" dxfId="76" priority="28">
      <formula>$C184="SO"</formula>
    </cfRule>
    <cfRule type="expression" dxfId="75" priority="30">
      <formula>$C184="-"</formula>
    </cfRule>
    <cfRule type="expression" dxfId="74" priority="29">
      <formula>$C184="PM"</formula>
    </cfRule>
  </conditionalFormatting>
  <conditionalFormatting sqref="B20">
    <cfRule type="expression" dxfId="73" priority="363">
      <formula>#REF!="-"</formula>
    </cfRule>
    <cfRule type="expression" dxfId="72" priority="362">
      <formula>#REF!="PM"</formula>
    </cfRule>
    <cfRule type="expression" dxfId="71" priority="361">
      <formula>#REF!="SO"</formula>
    </cfRule>
  </conditionalFormatting>
  <conditionalFormatting sqref="B32">
    <cfRule type="expression" dxfId="70" priority="357">
      <formula>#REF!="-"</formula>
    </cfRule>
    <cfRule type="expression" dxfId="69" priority="355">
      <formula>#REF!="SO"</formula>
    </cfRule>
    <cfRule type="expression" dxfId="68" priority="356">
      <formula>#REF!="PM"</formula>
    </cfRule>
  </conditionalFormatting>
  <conditionalFormatting sqref="B34">
    <cfRule type="expression" dxfId="67" priority="360">
      <formula>$C35="-"</formula>
    </cfRule>
    <cfRule type="expression" dxfId="66" priority="359">
      <formula>$C35="PM"</formula>
    </cfRule>
    <cfRule type="expression" dxfId="65" priority="358">
      <formula>$C35="SO"</formula>
    </cfRule>
  </conditionalFormatting>
  <conditionalFormatting sqref="B39">
    <cfRule type="expression" dxfId="64" priority="349">
      <formula>$C40="SO"</formula>
    </cfRule>
    <cfRule type="expression" dxfId="63" priority="350">
      <formula>$C40="PM"</formula>
    </cfRule>
    <cfRule type="expression" dxfId="62" priority="351">
      <formula>$C40="-"</formula>
    </cfRule>
  </conditionalFormatting>
  <conditionalFormatting sqref="B40">
    <cfRule type="expression" dxfId="61" priority="352">
      <formula>#REF!="SO"</formula>
    </cfRule>
    <cfRule type="expression" dxfId="60" priority="353">
      <formula>#REF!="PM"</formula>
    </cfRule>
    <cfRule type="expression" dxfId="59" priority="354">
      <formula>#REF!="-"</formula>
    </cfRule>
  </conditionalFormatting>
  <conditionalFormatting sqref="B62">
    <cfRule type="expression" dxfId="58" priority="347">
      <formula>#REF!="PM"</formula>
    </cfRule>
    <cfRule type="expression" dxfId="57" priority="348">
      <formula>#REF!="-"</formula>
    </cfRule>
    <cfRule type="expression" dxfId="56" priority="346">
      <formula>#REF!="SO"</formula>
    </cfRule>
  </conditionalFormatting>
  <conditionalFormatting sqref="B64">
    <cfRule type="expression" dxfId="55" priority="343">
      <formula>$C65="SO"</formula>
    </cfRule>
    <cfRule type="expression" dxfId="54" priority="344">
      <formula>$C65="PM"</formula>
    </cfRule>
    <cfRule type="expression" dxfId="53" priority="345">
      <formula>$C65="-"</formula>
    </cfRule>
  </conditionalFormatting>
  <conditionalFormatting sqref="B66">
    <cfRule type="expression" dxfId="52" priority="337">
      <formula>$C67="SO"</formula>
    </cfRule>
    <cfRule type="expression" dxfId="51" priority="338">
      <formula>$C67="PM"</formula>
    </cfRule>
    <cfRule type="expression" dxfId="50" priority="339">
      <formula>$C67="-"</formula>
    </cfRule>
  </conditionalFormatting>
  <conditionalFormatting sqref="B67">
    <cfRule type="expression" dxfId="49" priority="340">
      <formula>#REF!="SO"</formula>
    </cfRule>
    <cfRule type="expression" dxfId="48" priority="341">
      <formula>#REF!="PM"</formula>
    </cfRule>
    <cfRule type="expression" dxfId="47" priority="342">
      <formula>#REF!="-"</formula>
    </cfRule>
  </conditionalFormatting>
  <conditionalFormatting sqref="B74">
    <cfRule type="expression" dxfId="46" priority="334">
      <formula>#REF!="SO"</formula>
    </cfRule>
    <cfRule type="expression" dxfId="45" priority="335">
      <formula>#REF!="PM"</formula>
    </cfRule>
    <cfRule type="expression" dxfId="44" priority="336">
      <formula>#REF!="-"</formula>
    </cfRule>
  </conditionalFormatting>
  <conditionalFormatting sqref="B79">
    <cfRule type="expression" dxfId="43" priority="325">
      <formula>$C80="SO"</formula>
    </cfRule>
    <cfRule type="expression" dxfId="42" priority="326">
      <formula>$C80="PM"</formula>
    </cfRule>
    <cfRule type="expression" dxfId="41" priority="327">
      <formula>$C80="-"</formula>
    </cfRule>
  </conditionalFormatting>
  <conditionalFormatting sqref="B80">
    <cfRule type="expression" dxfId="40" priority="330">
      <formula>#REF!="-"</formula>
    </cfRule>
    <cfRule type="expression" dxfId="39" priority="328">
      <formula>#REF!="SO"</formula>
    </cfRule>
    <cfRule type="expression" dxfId="38" priority="329">
      <formula>#REF!="PM"</formula>
    </cfRule>
  </conditionalFormatting>
  <conditionalFormatting sqref="B88">
    <cfRule type="expression" dxfId="37" priority="323">
      <formula>#REF!="PM"</formula>
    </cfRule>
    <cfRule type="expression" dxfId="36" priority="324">
      <formula>#REF!="-"</formula>
    </cfRule>
    <cfRule type="expression" dxfId="35" priority="322">
      <formula>#REF!="SO"</formula>
    </cfRule>
  </conditionalFormatting>
  <conditionalFormatting sqref="B89:B92">
    <cfRule type="expression" dxfId="34" priority="312">
      <formula>$C89="-"</formula>
    </cfRule>
    <cfRule type="expression" dxfId="33" priority="311">
      <formula>$C89="PM"</formula>
    </cfRule>
    <cfRule type="expression" dxfId="32" priority="310">
      <formula>$C89="SO"</formula>
    </cfRule>
  </conditionalFormatting>
  <conditionalFormatting sqref="B93">
    <cfRule type="expression" dxfId="31" priority="314">
      <formula>#REF!="PM"</formula>
    </cfRule>
    <cfRule type="expression" dxfId="30" priority="313">
      <formula>#REF!="SO"</formula>
    </cfRule>
    <cfRule type="expression" dxfId="29" priority="315">
      <formula>#REF!="-"</formula>
    </cfRule>
  </conditionalFormatting>
  <conditionalFormatting sqref="B94:B97">
    <cfRule type="expression" dxfId="28" priority="288">
      <formula>$C94="-"</formula>
    </cfRule>
    <cfRule type="expression" dxfId="27" priority="287">
      <formula>$C94="PM"</formula>
    </cfRule>
    <cfRule type="expression" dxfId="26" priority="286">
      <formula>$C94="SO"</formula>
    </cfRule>
  </conditionalFormatting>
  <conditionalFormatting sqref="B171:B173">
    <cfRule type="expression" dxfId="25" priority="172">
      <formula>#REF!="SO"</formula>
    </cfRule>
    <cfRule type="expression" dxfId="24" priority="174">
      <formula>#REF!="-"</formula>
    </cfRule>
    <cfRule type="expression" dxfId="23" priority="173">
      <formula>#REF!="PM"</formula>
    </cfRule>
  </conditionalFormatting>
  <conditionalFormatting sqref="B177:B179">
    <cfRule type="expression" dxfId="22" priority="138">
      <formula>#REF!="-"</formula>
    </cfRule>
    <cfRule type="expression" dxfId="21" priority="137">
      <formula>#REF!="PM"</formula>
    </cfRule>
    <cfRule type="expression" dxfId="20" priority="136">
      <formula>#REF!="SO"</formula>
    </cfRule>
  </conditionalFormatting>
  <conditionalFormatting sqref="B192">
    <cfRule type="expression" dxfId="19" priority="76">
      <formula>#REF!="-"</formula>
    </cfRule>
    <cfRule type="expression" dxfId="18" priority="75">
      <formula>#REF!="PM"</formula>
    </cfRule>
    <cfRule type="expression" dxfId="17" priority="74">
      <formula>#REF!="SO"</formula>
    </cfRule>
  </conditionalFormatting>
  <conditionalFormatting sqref="B204">
    <cfRule type="expression" dxfId="16" priority="73">
      <formula>#REF!="-"</formula>
    </cfRule>
    <cfRule type="expression" dxfId="15" priority="72">
      <formula>#REF!="PM"</formula>
    </cfRule>
    <cfRule type="expression" dxfId="14" priority="71">
      <formula>#REF!="SO"</formula>
    </cfRule>
  </conditionalFormatting>
  <conditionalFormatting sqref="B209">
    <cfRule type="expression" dxfId="13" priority="22">
      <formula>#REF!="SO"</formula>
    </cfRule>
    <cfRule type="expression" dxfId="12" priority="23">
      <formula>#REF!="PM"</formula>
    </cfRule>
    <cfRule type="expression" dxfId="11" priority="24">
      <formula>#REF!="-"</formula>
    </cfRule>
  </conditionalFormatting>
  <conditionalFormatting sqref="B212">
    <cfRule type="expression" dxfId="10" priority="6">
      <formula>$C212="-"</formula>
    </cfRule>
    <cfRule type="expression" dxfId="9" priority="4">
      <formula>$C212="SO"</formula>
    </cfRule>
    <cfRule type="expression" dxfId="8" priority="5">
      <formula>$C212="PM"</formula>
    </cfRule>
  </conditionalFormatting>
  <conditionalFormatting sqref="B213">
    <cfRule type="expression" dxfId="7" priority="31">
      <formula>#REF!="SO"</formula>
    </cfRule>
    <cfRule type="expression" dxfId="6" priority="33">
      <formula>#REF!="-"</formula>
    </cfRule>
    <cfRule type="expression" dxfId="5" priority="32">
      <formula>#REF!="PM"</formula>
    </cfRule>
  </conditionalFormatting>
  <conditionalFormatting sqref="I13:I160 I164:I222">
    <cfRule type="cellIs" dxfId="4" priority="2655" operator="equal">
      <formula>0</formula>
    </cfRule>
    <cfRule type="expression" dxfId="3" priority="2656">
      <formula>AND($F13&lt;&gt;0,H13=0)</formula>
    </cfRule>
    <cfRule type="expression" dxfId="2" priority="2657">
      <formula>$C13="SO"</formula>
    </cfRule>
    <cfRule type="expression" dxfId="1" priority="2658">
      <formula>$C13="-"</formula>
    </cfRule>
    <cfRule type="expression" dxfId="0" priority="2659">
      <formula>$C13="PM"</formula>
    </cfRule>
  </conditionalFormatting>
  <pageMargins left="0.39370078740157483" right="0.19685039370078741" top="0.19685039370078741" bottom="0.59055118110236227" header="0.19685039370078741" footer="0.39370078740157483"/>
  <pageSetup paperSize="9" scale="72" firstPageNumber="0" fitToHeight="0" orientation="portrait" r:id="rId1"/>
  <headerFooter alignWithMargins="0">
    <oddFooter>&amp;RPage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cbb06c-4f8a-43c8-87e0-5cd7394898e5">
      <Terms xmlns="http://schemas.microsoft.com/office/infopath/2007/PartnerControls"/>
    </lcf76f155ced4ddcb4097134ff3c332f>
    <TaxCatchAll xmlns="af406bd2-9a43-4078-b7b9-db87821e674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A2E1D39DE52540940DE525806397D0" ma:contentTypeVersion="13" ma:contentTypeDescription="Crée un document." ma:contentTypeScope="" ma:versionID="6517649523986fd86e0f4a31b98f8af3">
  <xsd:schema xmlns:xsd="http://www.w3.org/2001/XMLSchema" xmlns:xs="http://www.w3.org/2001/XMLSchema" xmlns:p="http://schemas.microsoft.com/office/2006/metadata/properties" xmlns:ns2="d2cbb06c-4f8a-43c8-87e0-5cd7394898e5" xmlns:ns3="af406bd2-9a43-4078-b7b9-db87821e674e" targetNamespace="http://schemas.microsoft.com/office/2006/metadata/properties" ma:root="true" ma:fieldsID="caebfbbfe5f05d03d926efca78f33535" ns2:_="" ns3:_="">
    <xsd:import namespace="d2cbb06c-4f8a-43c8-87e0-5cd7394898e5"/>
    <xsd:import namespace="af406bd2-9a43-4078-b7b9-db87821e67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cbb06c-4f8a-43c8-87e0-5cd7394898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931c98ce-7942-412d-8d20-f0d6644765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06bd2-9a43-4078-b7b9-db87821e674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bf05251-ad62-4a87-93b8-78fac29d180e}" ma:internalName="TaxCatchAll" ma:showField="CatchAllData" ma:web="af406bd2-9a43-4078-b7b9-db87821e67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2E213D1-A5D5-4C09-AE1B-7529B86195C4}">
  <ds:schemaRefs>
    <ds:schemaRef ds:uri="http://schemas.microsoft.com/office/2006/metadata/properties"/>
    <ds:schemaRef ds:uri="http://schemas.microsoft.com/office/infopath/2007/PartnerControls"/>
    <ds:schemaRef ds:uri="899c83cc-3058-4bf7-9a25-d7f3c92c1cf8"/>
    <ds:schemaRef ds:uri="d1303007-e6eb-4e48-890b-fd55b21c9bc5"/>
  </ds:schemaRefs>
</ds:datastoreItem>
</file>

<file path=customXml/itemProps2.xml><?xml version="1.0" encoding="utf-8"?>
<ds:datastoreItem xmlns:ds="http://schemas.openxmlformats.org/officeDocument/2006/customXml" ds:itemID="{52B62660-B499-4E42-9CEB-953FD87AD7CA}"/>
</file>

<file path=customXml/itemProps3.xml><?xml version="1.0" encoding="utf-8"?>
<ds:datastoreItem xmlns:ds="http://schemas.openxmlformats.org/officeDocument/2006/customXml" ds:itemID="{EC0C62C3-A4C4-495F-8473-DD2483412C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07_MExt</vt:lpstr>
      <vt:lpstr>'07_MExt'!Impression_des_titres</vt:lpstr>
      <vt:lpstr>'07_MExt'!Zone_d_impression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Véronique BENHAMOU</dc:creator>
  <cp:keywords/>
  <dc:description/>
  <cp:lastModifiedBy>HAFFAF Sid Ali</cp:lastModifiedBy>
  <cp:revision/>
  <dcterms:created xsi:type="dcterms:W3CDTF">2016-09-28T12:18:59Z</dcterms:created>
  <dcterms:modified xsi:type="dcterms:W3CDTF">2025-04-30T13:20:27Z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0x01010088A2E1D39DE52540940DE525806397D0</vt:lpwstr>
  </property>
  <property fmtid="{D5CDD505-2E9C-101B-9397-08002B2CF9AE}" pid="3" name="Order">
    <vt:r8>8226600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</Properties>
</file>