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unicil.sharepoint.com/sites/DDI/DDI/3-Operations/Département 06/ANTIBES-MOD-0782 LLS_0794 BRS_VAL CLARET/COMMUNS - MOD- VAL CLARET/DPGF/CDPGF-H-DCE-CECO²/"/>
    </mc:Choice>
  </mc:AlternateContent>
  <xr:revisionPtr revIDLastSave="1246" documentId="13_ncr:1_{B1FAAB45-782F-40E5-AEA9-A80567030FE3}" xr6:coauthVersionLast="47" xr6:coauthVersionMax="47" xr10:uidLastSave="{66FE77E7-5E45-4ABB-B401-C8D4EA6AB362}"/>
  <bookViews>
    <workbookView xWindow="-120" yWindow="-120" windowWidth="25440" windowHeight="15390" tabRatio="748" xr2:uid="{3CD31E78-0490-4789-8B5F-4F80BEBCC71F}"/>
  </bookViews>
  <sheets>
    <sheet name="07_MExt" sheetId="9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___xlnm._FilterDatabase_13">'[1]19_isol'!#REF!</definedName>
    <definedName name="___xlnm._FilterDatabase_1">'[2]01_Démol_Terr'!$A$63:$M$63</definedName>
    <definedName name="___xlnm._FilterDatabase_1_1">#REF!</definedName>
    <definedName name="___xlnm._FilterDatabase_10">#REF!</definedName>
    <definedName name="___xlnm._FilterDatabase_11">#REF!</definedName>
    <definedName name="___xlnm._FilterDatabase_12">#REF!</definedName>
    <definedName name="___xlnm._FilterDatabase_13">'[1]19_isol'!#REF!</definedName>
    <definedName name="___xlnm._FilterDatabase_14">#REF!</definedName>
    <definedName name="___xlnm._FilterDatabase_15">#REF!</definedName>
    <definedName name="___xlnm._FilterDatabase_2">#REF!</definedName>
    <definedName name="___xlnm._FilterDatabase_3">#REF!</definedName>
    <definedName name="___xlnm._FilterDatabase_4">#REF!</definedName>
    <definedName name="___xlnm._FilterDatabase_5">#REF!</definedName>
    <definedName name="___xlnm._FilterDatabase_7">#REF!</definedName>
    <definedName name="___xlnm._FilterDatabase_8">#REF!</definedName>
    <definedName name="___xlnm._FilterDatabase_9">#REF!</definedName>
    <definedName name="__xlnm._FilterDatabase" localSheetId="0">'07_MExt'!#REF!</definedName>
    <definedName name="__xlnm._FilterDatabase_1">'[2]01_Démol_Terr'!$A$63:$M$63</definedName>
    <definedName name="__xlnm._FilterDatabase_1_1">#REF!</definedName>
    <definedName name="__xlnm._FilterDatabase_10">#REF!</definedName>
    <definedName name="__xlnm._FilterDatabase_11">#REF!</definedName>
    <definedName name="__xlnm._FilterDatabase_12">#REF!</definedName>
    <definedName name="__xlnm._FilterDatabase_13" localSheetId="0">'07_MExt'!#REF!</definedName>
    <definedName name="__xlnm._FilterDatabase_14">#REF!</definedName>
    <definedName name="__xlnm._FilterDatabase_15">#REF!</definedName>
    <definedName name="__xlnm._FilterDatabase_2">#REF!</definedName>
    <definedName name="__xlnm._FilterDatabase_3">#REF!</definedName>
    <definedName name="__xlnm._FilterDatabase_4">#REF!</definedName>
    <definedName name="__xlnm._FilterDatabase_5">#REF!</definedName>
    <definedName name="__xlnm._FilterDatabase_7">#REF!</definedName>
    <definedName name="__xlnm._FilterDatabase_8">#REF!</definedName>
    <definedName name="__xlnm._FilterDatabase_9">#REF!</definedName>
    <definedName name="__xlnm.Print_Titles" localSheetId="0">NA()</definedName>
    <definedName name="_Rse2">#REF!</definedName>
    <definedName name="A100000000">'[3]21 - VRD'!#REF!</definedName>
    <definedName name="ATitre1">'[3]23b - Pisc Filt'!$B$33:$F$33</definedName>
    <definedName name="ATitre10">'[3]23b - Pisc Filt'!$B$85:$F$85</definedName>
    <definedName name="ATitre11">'[3]23b - Pisc Filt'!$B$90:$F$90</definedName>
    <definedName name="ATitre2">'[3]23b - Pisc Filt'!$B$43:$F$43</definedName>
    <definedName name="ATitre3">'[3]23b - Pisc Filt'!$B$48:$F$48</definedName>
    <definedName name="ATitre4">'[3]23b - Pisc Filt'!$B$53:$F$53</definedName>
    <definedName name="ATitre5">'[3]23b - Pisc Filt'!$B$58:$F$58</definedName>
    <definedName name="ATitre6">'[3]23b - Pisc Filt'!$B$63:$F$63</definedName>
    <definedName name="ATitre7">'[3]23b - Pisc Filt'!$B$68:$F$68</definedName>
    <definedName name="ATitre8">'[3]23b - Pisc Filt'!$B$73:$F$73</definedName>
    <definedName name="ATitre9">'[3]23b - Pisc Filt'!$B$80:$F$80</definedName>
    <definedName name="ATotal1">'[3]23b - Pisc Filt'!$G$41:$L$41</definedName>
    <definedName name="ATotal10">'[3]23b - Pisc Filt'!#REF!</definedName>
    <definedName name="ATotal11">'[3]23b - Pisc Filt'!$G$96:$L$96</definedName>
    <definedName name="ATotal2">'[3]23b - Pisc Filt'!$G$46:$L$46</definedName>
    <definedName name="ATotal3">'[3]23b - Pisc Filt'!$G$51:$L$51</definedName>
    <definedName name="ATotal4">'[3]23b - Pisc Filt'!$G$56:$L$56</definedName>
    <definedName name="ATotal5">'[3]23b - Pisc Filt'!$G$61:$L$61</definedName>
    <definedName name="ATotal6">'[3]23b - Pisc Filt'!$G$66:$L$66</definedName>
    <definedName name="ATotal7">'[3]23b - Pisc Filt'!$G$71:$L$71</definedName>
    <definedName name="ATotal8">'[3]23b - Pisc Filt'!$G$76:$L$76</definedName>
    <definedName name="ATotal9">'[3]23b - Pisc Filt'!$G$83:$L$83</definedName>
    <definedName name="Coef1">#REF!</definedName>
    <definedName name="GTC">#REF!</definedName>
    <definedName name="i">#REF!</definedName>
    <definedName name="_xlnm.Print_Titles" localSheetId="0">'07_MExt'!$8:$12</definedName>
    <definedName name="N60N_P_N_10_16_A">#REF!</definedName>
    <definedName name="NCHANTIER">[4]Titre!$A$2</definedName>
    <definedName name="NENTREPRISE">[4]Titre!$A$4</definedName>
    <definedName name="NS_160">#REF!</definedName>
    <definedName name="remise">[5]Luminaires!$G$1</definedName>
    <definedName name="Rse">#REF!</definedName>
    <definedName name="s">#REF!</definedName>
    <definedName name="Titre_paragraphe_1">'[3]23b - Pisc Filt'!#REF!</definedName>
    <definedName name="_xlnm.Print_Area" localSheetId="0">'07_MExt'!$A$1:$G$207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9" i="93" l="1"/>
  <c r="G50" i="93"/>
  <c r="G51" i="93"/>
  <c r="G169" i="93"/>
  <c r="D153" i="93"/>
  <c r="D174" i="93" s="1"/>
  <c r="D152" i="93"/>
  <c r="D151" i="93"/>
  <c r="G202" i="93"/>
  <c r="G201" i="93"/>
  <c r="G198" i="93"/>
  <c r="G197" i="93"/>
  <c r="G196" i="93"/>
  <c r="G184" i="93"/>
  <c r="G206" i="93"/>
  <c r="G147" i="93"/>
  <c r="G148" i="93"/>
  <c r="G149" i="93"/>
  <c r="G150" i="93"/>
  <c r="G154" i="93"/>
  <c r="G155" i="93"/>
  <c r="G156" i="93"/>
  <c r="G146" i="93"/>
  <c r="D158" i="93" l="1"/>
  <c r="G158" i="93" s="1"/>
  <c r="D168" i="93"/>
  <c r="G168" i="93" s="1"/>
  <c r="D167" i="93"/>
  <c r="G167" i="93" s="1"/>
  <c r="D159" i="93"/>
  <c r="G159" i="93" s="1"/>
  <c r="D157" i="93"/>
  <c r="G157" i="93" s="1"/>
  <c r="G204" i="93"/>
  <c r="G174" i="93"/>
  <c r="G151" i="93"/>
  <c r="G153" i="93"/>
  <c r="G152" i="93"/>
  <c r="G175" i="93"/>
  <c r="G160" i="93"/>
  <c r="G145" i="93"/>
  <c r="G89" i="93"/>
  <c r="G53" i="93"/>
  <c r="G176" i="93" l="1"/>
  <c r="G170" i="93"/>
  <c r="G161" i="93"/>
  <c r="G116" i="93" l="1"/>
  <c r="G117" i="93"/>
  <c r="G118" i="93"/>
  <c r="G119" i="93"/>
  <c r="G120" i="93"/>
  <c r="G121" i="93"/>
  <c r="G122" i="93"/>
  <c r="G123" i="93"/>
  <c r="G124" i="93"/>
  <c r="G125" i="93"/>
  <c r="G126" i="93"/>
  <c r="G127" i="93"/>
  <c r="G128" i="93"/>
  <c r="G129" i="93"/>
  <c r="G130" i="93"/>
  <c r="G131" i="93"/>
  <c r="G132" i="93"/>
  <c r="G133" i="93"/>
  <c r="G134" i="93"/>
  <c r="G135" i="93"/>
  <c r="G136" i="93"/>
  <c r="G137" i="93"/>
  <c r="G114" i="93"/>
  <c r="G115" i="93"/>
  <c r="G15" i="93"/>
  <c r="G16" i="93"/>
  <c r="G17" i="93"/>
  <c r="G18" i="93"/>
  <c r="G19" i="93"/>
  <c r="G20" i="93"/>
  <c r="G21" i="93"/>
  <c r="G22" i="93"/>
  <c r="G23" i="93"/>
  <c r="G24" i="93"/>
  <c r="G25" i="93"/>
  <c r="G26" i="93"/>
  <c r="G27" i="93"/>
  <c r="G29" i="93"/>
  <c r="G30" i="93"/>
  <c r="G32" i="93"/>
  <c r="G33" i="93"/>
  <c r="G34" i="93"/>
  <c r="G54" i="93"/>
  <c r="G35" i="93"/>
  <c r="G36" i="93"/>
  <c r="G37" i="93"/>
  <c r="G38" i="93"/>
  <c r="G39" i="93"/>
  <c r="G40" i="93"/>
  <c r="G41" i="93"/>
  <c r="G42" i="93"/>
  <c r="G43" i="93"/>
  <c r="G44" i="93"/>
  <c r="G45" i="93"/>
  <c r="G46" i="93"/>
  <c r="G47" i="93"/>
  <c r="G48" i="93"/>
  <c r="G52" i="93"/>
  <c r="G55" i="93"/>
  <c r="G56" i="93"/>
  <c r="G57" i="93"/>
  <c r="G58" i="93"/>
  <c r="G59" i="93"/>
  <c r="G60" i="93"/>
  <c r="G61" i="93"/>
  <c r="G62" i="93"/>
  <c r="G63" i="93"/>
  <c r="G64" i="93"/>
  <c r="G65" i="93"/>
  <c r="G66" i="93"/>
  <c r="G67" i="93"/>
  <c r="G68" i="93"/>
  <c r="G69" i="93"/>
  <c r="G73" i="93"/>
  <c r="G74" i="93"/>
  <c r="G75" i="93"/>
  <c r="G76" i="93"/>
  <c r="G77" i="93"/>
  <c r="G78" i="93"/>
  <c r="G79" i="93"/>
  <c r="G84" i="93"/>
  <c r="G85" i="93"/>
  <c r="G86" i="93"/>
  <c r="G87" i="93"/>
  <c r="G88" i="93"/>
  <c r="G90" i="93"/>
  <c r="G91" i="93"/>
  <c r="G92" i="93"/>
  <c r="G93" i="93"/>
  <c r="G94" i="93"/>
  <c r="G138" i="93" l="1"/>
  <c r="G144" i="93" l="1"/>
  <c r="G100" i="93" l="1"/>
  <c r="G97" i="93" l="1"/>
  <c r="G98" i="93"/>
  <c r="G99" i="93"/>
  <c r="G102" i="93"/>
  <c r="G106" i="93"/>
  <c r="G107" i="93"/>
  <c r="G108" i="93"/>
  <c r="G111" i="93"/>
  <c r="G110" i="93"/>
  <c r="G83" i="93" l="1"/>
  <c r="G104" i="93" l="1"/>
  <c r="G103" i="93"/>
  <c r="G96" i="93"/>
  <c r="B95" i="93"/>
  <c r="G82" i="93"/>
  <c r="G95" i="93" s="1"/>
  <c r="B81" i="93"/>
  <c r="G80" i="93"/>
  <c r="G14" i="93"/>
  <c r="G112" i="93" l="1"/>
  <c r="G81" i="93"/>
  <c r="G141" i="93" l="1"/>
  <c r="G142" i="93" s="1"/>
  <c r="G143" i="93" s="1"/>
</calcChain>
</file>

<file path=xl/sharedStrings.xml><?xml version="1.0" encoding="utf-8"?>
<sst xmlns="http://schemas.openxmlformats.org/spreadsheetml/2006/main" count="251" uniqueCount="139">
  <si>
    <t>Montant total T.T.C.</t>
  </si>
  <si>
    <t>T.V.A. 20,00%</t>
  </si>
  <si>
    <t>Montant total H.T.</t>
  </si>
  <si>
    <t>PM</t>
  </si>
  <si>
    <t>Ens</t>
  </si>
  <si>
    <t>L'Entrepreneur devra impérativement détailler son offre en tenant compte de la décomposition des postes et sous-postes du présent bordereau et se reporter pour chaque ouvrage, à l'article correspondant et aux prescriptions particulières du CCTP.
Toutes les sujétions inhérentes aux prestations concernées devront être prises en compte dans le prix unitaire des ouvrages.</t>
  </si>
  <si>
    <t>Montant</t>
  </si>
  <si>
    <t>P.U.</t>
  </si>
  <si>
    <t>U.</t>
  </si>
  <si>
    <t>Désignation des ouvrages</t>
  </si>
  <si>
    <t>Code</t>
  </si>
  <si>
    <t>ml</t>
  </si>
  <si>
    <t>Bloc-baie manuel</t>
  </si>
  <si>
    <t>Bloc-baie motorisé</t>
  </si>
  <si>
    <t>AUTRES OUVRAGES</t>
  </si>
  <si>
    <t>Accessoires</t>
  </si>
  <si>
    <t>Bavettes</t>
  </si>
  <si>
    <t>Réservation et pose des entrées d'air</t>
  </si>
  <si>
    <t>Profil d'habillage</t>
  </si>
  <si>
    <t>Equerre ou précadre de fixation</t>
  </si>
  <si>
    <t>Nombre de chambres</t>
  </si>
  <si>
    <t>SO</t>
  </si>
  <si>
    <t>02.01</t>
  </si>
  <si>
    <t>04.01</t>
  </si>
  <si>
    <t>04.02</t>
  </si>
  <si>
    <t>01</t>
  </si>
  <si>
    <t>01.01</t>
  </si>
  <si>
    <t>01.02</t>
  </si>
  <si>
    <t>01.03</t>
  </si>
  <si>
    <t>01.04</t>
  </si>
  <si>
    <t>02</t>
  </si>
  <si>
    <t>03</t>
  </si>
  <si>
    <t>03.01</t>
  </si>
  <si>
    <t>04</t>
  </si>
  <si>
    <t>05</t>
  </si>
  <si>
    <t>Qté entreprise</t>
  </si>
  <si>
    <t>03.01.01</t>
  </si>
  <si>
    <t>03.01.03</t>
  </si>
  <si>
    <t>03.01.02</t>
  </si>
  <si>
    <t>02.02</t>
  </si>
  <si>
    <t>02.03</t>
  </si>
  <si>
    <t>03.01.04</t>
  </si>
  <si>
    <t>03.01.05</t>
  </si>
  <si>
    <t>03.01.06</t>
  </si>
  <si>
    <t>FERMETURES</t>
  </si>
  <si>
    <t>Stores intérieurs</t>
  </si>
  <si>
    <t>Stores extérieurs</t>
  </si>
  <si>
    <t>01.05</t>
  </si>
  <si>
    <t>U</t>
  </si>
  <si>
    <t>DECOMPOSITION  DU  PRIX  GLOBAL  ET  FORFAITAIRE</t>
  </si>
  <si>
    <t>MENUISERIES EXTERIEURES ALU - FERMETURES</t>
  </si>
  <si>
    <t>MENUISERIES EXTERIEURES ALU</t>
  </si>
  <si>
    <t>Affaiblissement 29dB</t>
  </si>
  <si>
    <t>Quantité</t>
  </si>
  <si>
    <t>67, boulevard du Val Claret</t>
  </si>
  <si>
    <t>06600 ANTIBES</t>
  </si>
  <si>
    <t xml:space="preserve"> </t>
  </si>
  <si>
    <t>05.01</t>
  </si>
  <si>
    <t>05.02</t>
  </si>
  <si>
    <t>05.03</t>
  </si>
  <si>
    <t>Seuil sur joint de dilatation</t>
  </si>
  <si>
    <t>HALLS D'ENTREE</t>
  </si>
  <si>
    <t>Porte extérieure de hall d'entrée</t>
  </si>
  <si>
    <t>Porte intérieure de hall d'entrée</t>
  </si>
  <si>
    <t>05.04</t>
  </si>
  <si>
    <t>RAL 1001</t>
  </si>
  <si>
    <t>Type 09 - 1.94 x 2.20 mht à 2 OF</t>
  </si>
  <si>
    <t>Affaiblissement 30dB</t>
  </si>
  <si>
    <t>Affaiblissement 32dB</t>
  </si>
  <si>
    <t>Affaiblissement 33dB</t>
  </si>
  <si>
    <t>Affaiblissement 37dB</t>
  </si>
  <si>
    <t>Affaiblissement 38dB</t>
  </si>
  <si>
    <t>Affaiblissement 39dB</t>
  </si>
  <si>
    <t>Affaiblissement 40dB</t>
  </si>
  <si>
    <t>Affaiblissement 31dB</t>
  </si>
  <si>
    <t>Affaiblissement 34dB</t>
  </si>
  <si>
    <t>Essais acoustiques</t>
  </si>
  <si>
    <t>Coffres de volets roulants rapportés</t>
  </si>
  <si>
    <t>"VAL CLARET"</t>
  </si>
  <si>
    <t>11 rue Armeny</t>
  </si>
  <si>
    <t>13006 MARSEILLE</t>
  </si>
  <si>
    <t>Bâtiment H : logements BRS</t>
  </si>
  <si>
    <t>Bicoloration RAL 1001 à l'extérieur + blanc à l'intérieur</t>
  </si>
  <si>
    <t>Type 08 - 0.90 x 2.20 mht à 1 OF</t>
  </si>
  <si>
    <t>Châssis en angle avec poteau d'angle</t>
  </si>
  <si>
    <t>Type 10 - 1.80 + 1.80 x 2.20 mht, 2 OF + 2 fixes</t>
  </si>
  <si>
    <t>Affaiblissement 42 dB</t>
  </si>
  <si>
    <t>Affaiblissement 38 dB</t>
  </si>
  <si>
    <t>Baie parties communes sans VR</t>
  </si>
  <si>
    <t xml:space="preserve"> - un châssis oscillo-battant, de dimension 1.00 x 1.61 mht,</t>
  </si>
  <si>
    <t>Dn,e,w+Ctr = 55 dB sans entrée d’air</t>
  </si>
  <si>
    <t>0.90 x 2.20</t>
  </si>
  <si>
    <t>Manœuvre électrique</t>
  </si>
  <si>
    <t>rupture de pont thermique, intégrant :</t>
  </si>
  <si>
    <r>
      <t xml:space="preserve"> - une porte OF avec </t>
    </r>
    <r>
      <rPr>
        <b/>
        <sz val="10"/>
        <color theme="1"/>
        <rFont val="Arial"/>
        <family val="2"/>
      </rPr>
      <t>ventouses</t>
    </r>
    <r>
      <rPr>
        <sz val="10"/>
        <color theme="1"/>
        <rFont val="Arial"/>
        <family val="2"/>
      </rPr>
      <t xml:space="preserve"> commandées par vidéophone et</t>
    </r>
  </si>
  <si>
    <t xml:space="preserve">   lecteur Vigik et bouton de décondamnation, dim 1.10 x 2.42 mht,</t>
  </si>
  <si>
    <t xml:space="preserve"> - 1 poteau technique incorporé</t>
  </si>
  <si>
    <t>série froide, intégrant :</t>
  </si>
  <si>
    <r>
      <t xml:space="preserve"> - une porte OF avec </t>
    </r>
    <r>
      <rPr>
        <b/>
        <sz val="10"/>
        <color theme="1"/>
        <rFont val="Arial"/>
        <family val="2"/>
      </rPr>
      <t>pêne à rouleau</t>
    </r>
    <r>
      <rPr>
        <sz val="10"/>
        <color theme="1"/>
        <rFont val="Arial"/>
        <family val="2"/>
      </rPr>
      <t>, de dimension 1.10 x 2.42 mht,</t>
    </r>
  </si>
  <si>
    <t>Affaiblissement 41 dB</t>
  </si>
  <si>
    <t>Affaiblissement 40 dB</t>
  </si>
  <si>
    <t>Type 03 - 1.49 x 4.00 en double hauteur RDC/R+1</t>
  </si>
  <si>
    <t xml:space="preserve"> - un châssis à soufflet, de dimension 1.00 x 1.41 mht,</t>
  </si>
  <si>
    <t xml:space="preserve"> - 1 châssis fixe latéral, dimension 0.49 x 1.41 mht.</t>
  </si>
  <si>
    <t xml:space="preserve"> - 1 bandeau plein à mi-hauteur en nez de dalle de 1.49 x 0.38 mht</t>
  </si>
  <si>
    <t xml:space="preserve"> - 2 châssis fixes de 0.49 + 1.00 x 2.41 m ht en imposte</t>
  </si>
  <si>
    <t xml:space="preserve"> - 1 châssis fixe latéral, dimension 0.49 x 1.61 mht.</t>
  </si>
  <si>
    <t>Type 04 et 05 - 1.49 x 4.36 en double hauteur R+2/R+3</t>
  </si>
  <si>
    <t>Nombre de séjours</t>
  </si>
  <si>
    <r>
      <rPr>
        <b/>
        <sz val="10"/>
        <color theme="1"/>
        <rFont val="Arial"/>
        <family val="2"/>
      </rPr>
      <t>Ensemble vitré</t>
    </r>
    <r>
      <rPr>
        <sz val="10"/>
        <color theme="1"/>
        <rFont val="Arial"/>
        <family val="2"/>
      </rPr>
      <t xml:space="preserve"> en double hauteur de </t>
    </r>
    <r>
      <rPr>
        <b/>
        <sz val="10"/>
        <color theme="1"/>
        <rFont val="Arial"/>
        <family val="2"/>
      </rPr>
      <t xml:space="preserve">2.13 x 5.20 </t>
    </r>
    <r>
      <rPr>
        <sz val="10"/>
        <color theme="1"/>
        <rFont val="Arial"/>
        <family val="2"/>
      </rPr>
      <t>mht, à</t>
    </r>
  </si>
  <si>
    <t xml:space="preserve"> - 1 châssis fixe latéral, dimension 0.95 x 2.42 mht.</t>
  </si>
  <si>
    <t xml:space="preserve"> - 1 bandeau plein à mi-hauteur en nez de dalle de 2.13 x 0.38 mht</t>
  </si>
  <si>
    <t xml:space="preserve"> - 2 châssis fixes de 1.18 + 0.95 x 2.41 m ht en imposte</t>
  </si>
  <si>
    <r>
      <rPr>
        <b/>
        <sz val="10"/>
        <color theme="1"/>
        <rFont val="Arial"/>
        <family val="2"/>
      </rPr>
      <t>Ensemble vitré</t>
    </r>
    <r>
      <rPr>
        <sz val="10"/>
        <color theme="1"/>
        <rFont val="Arial"/>
        <family val="2"/>
      </rPr>
      <t xml:space="preserve"> en double hauteur de </t>
    </r>
    <r>
      <rPr>
        <b/>
        <sz val="10"/>
        <color theme="1"/>
        <rFont val="Arial"/>
        <family val="2"/>
      </rPr>
      <t xml:space="preserve">1.50 x 5.20 </t>
    </r>
    <r>
      <rPr>
        <sz val="10"/>
        <color theme="1"/>
        <rFont val="Arial"/>
        <family val="2"/>
      </rPr>
      <t>mht,</t>
    </r>
  </si>
  <si>
    <t xml:space="preserve"> - 1 châssis fixe latéral, dimension 0.30 x 2.42 mht.</t>
  </si>
  <si>
    <t xml:space="preserve"> - 1 bandeau plein à mi-hauteur en nez de dalle de 1.48 x 0.38 mht</t>
  </si>
  <si>
    <t xml:space="preserve"> - 2 châssis fixes de 1.20 + 0.30 x 2.42 m ht en imposte</t>
  </si>
  <si>
    <t>Sous total Option 1</t>
  </si>
  <si>
    <t>Sous total</t>
  </si>
  <si>
    <t>1.80 + 1.80 x 2.20</t>
  </si>
  <si>
    <t>1.94 x 2.20</t>
  </si>
  <si>
    <t>Menuiseries en PVC plaxé</t>
  </si>
  <si>
    <t>Baie seule (VR indépendant avec coffre acoustique en bois)</t>
  </si>
  <si>
    <t>Serrure à clé</t>
  </si>
  <si>
    <t>Volets roulants compris coffres acoustiques en bois</t>
  </si>
  <si>
    <t>Volets roulants bioclimatiques SIPARLIGHT</t>
  </si>
  <si>
    <t>Moins-value : Volets roulants ALUMINIUM classique</t>
  </si>
  <si>
    <t>Plus-value : Volets roulants BIOCLIMATIQUES</t>
  </si>
  <si>
    <t>ens</t>
  </si>
  <si>
    <t>Moins-value : Menuiseries ALU, dimensions 90 x 220cm</t>
  </si>
  <si>
    <t>Plus-value : Menuiseries PVC, dimensions 90 x 220cm</t>
  </si>
  <si>
    <t>Moins-value : Motorisation des volets roulants des baies hors grandes baies des séjours</t>
  </si>
  <si>
    <t>Moins-value : Motorisation des volets roulants des grandes baies des séjours</t>
  </si>
  <si>
    <t>Sous total Option 2</t>
  </si>
  <si>
    <t>PSE : PRESTATION SUPPLEMENTAIRE EVENTUELLE</t>
  </si>
  <si>
    <t>Déduction éventuelle de la motorisation des volets roulants</t>
  </si>
  <si>
    <t>Déduction éventuelle 1</t>
  </si>
  <si>
    <t>Déduction éventuelle 2</t>
  </si>
  <si>
    <t>Juin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</si>
</sst>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Lot n° &quot;00"/>
    <numFmt numFmtId="165" formatCode="&quot;• &quot;@"/>
    <numFmt numFmtId="166" formatCode="&quot;Montant HT Chapitre &quot;@"/>
    <numFmt numFmtId="167" formatCode="&quot;Dimensions &quot;@&quot;m hauteur&quot;"/>
  </numFmts>
  <fonts count="4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9"/>
      <color theme="0" tint="-0.499984740745262"/>
      <name val="Arial"/>
      <family val="2"/>
    </font>
    <font>
      <b/>
      <sz val="16"/>
      <name val="Times New Roman"/>
      <family val="1"/>
    </font>
    <font>
      <b/>
      <i/>
      <sz val="26"/>
      <name val="Yu Gothic"/>
      <family val="2"/>
    </font>
    <font>
      <b/>
      <sz val="18"/>
      <name val="Arial"/>
      <family val="2"/>
    </font>
    <font>
      <i/>
      <sz val="8"/>
      <name val="Arial"/>
      <family val="2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sz val="9"/>
      <name val="Arial"/>
      <family val="2"/>
      <charset val="1"/>
    </font>
    <font>
      <b/>
      <i/>
      <sz val="9"/>
      <name val="Arial"/>
      <family val="2"/>
      <charset val="1"/>
    </font>
    <font>
      <b/>
      <sz val="10"/>
      <name val="Arial"/>
      <family val="2"/>
      <charset val="1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sz val="11"/>
      <color indexed="8"/>
      <name val="Calibri"/>
      <family val="2"/>
      <charset val="1"/>
    </font>
    <font>
      <b/>
      <i/>
      <sz val="26"/>
      <color rgb="FFFF0000"/>
      <name val="Yu Gothic"/>
      <family val="2"/>
    </font>
    <font>
      <b/>
      <i/>
      <sz val="10"/>
      <color rgb="FFFF0000"/>
      <name val="Arial"/>
      <family val="2"/>
    </font>
    <font>
      <b/>
      <i/>
      <sz val="16"/>
      <color rgb="FFFF0000"/>
      <name val="Times New Roman"/>
      <family val="1"/>
    </font>
    <font>
      <b/>
      <i/>
      <sz val="9"/>
      <color rgb="FFFF0000"/>
      <name val="Arial"/>
      <family val="2"/>
    </font>
    <font>
      <i/>
      <sz val="10"/>
      <color rgb="FFFF0000"/>
      <name val="Arial"/>
      <family val="2"/>
      <charset val="1"/>
    </font>
    <font>
      <b/>
      <i/>
      <sz val="12"/>
      <color rgb="FFFF0000"/>
      <name val="Arial"/>
      <family val="2"/>
    </font>
    <font>
      <i/>
      <sz val="9"/>
      <color rgb="FFFF0000"/>
      <name val="Arial"/>
      <family val="2"/>
    </font>
    <font>
      <b/>
      <i/>
      <sz val="12"/>
      <color rgb="FFFF0000"/>
      <name val="Arial"/>
      <family val="2"/>
      <charset val="1"/>
    </font>
    <font>
      <i/>
      <sz val="10"/>
      <color rgb="FFFF0000"/>
      <name val="Calibri"/>
      <family val="2"/>
      <scheme val="minor"/>
    </font>
    <font>
      <i/>
      <sz val="10"/>
      <color rgb="FFFF0000"/>
      <name val="Arial"/>
      <family val="2"/>
    </font>
    <font>
      <b/>
      <sz val="12"/>
      <name val="Arial"/>
      <family val="2"/>
    </font>
    <font>
      <b/>
      <sz val="9"/>
      <color rgb="FFFF0000"/>
      <name val="Arial"/>
      <family val="2"/>
    </font>
    <font>
      <b/>
      <sz val="14"/>
      <name val="Arial"/>
      <family val="2"/>
    </font>
    <font>
      <b/>
      <sz val="26"/>
      <name val="Calibri"/>
      <family val="2"/>
      <scheme val="minor"/>
    </font>
    <font>
      <b/>
      <i/>
      <sz val="9"/>
      <color rgb="FFD81652"/>
      <name val="Arial"/>
      <family val="2"/>
    </font>
    <font>
      <b/>
      <i/>
      <sz val="8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9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dashDotDot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ashDotDot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auto="1"/>
      </right>
      <top style="dashed">
        <color indexed="8"/>
      </top>
      <bottom style="dashed">
        <color indexed="8"/>
      </bottom>
      <diagonal/>
    </border>
    <border>
      <left style="thin">
        <color indexed="64"/>
      </left>
      <right/>
      <top style="dashed">
        <color indexed="8"/>
      </top>
      <bottom style="dashed">
        <color indexed="8"/>
      </bottom>
      <diagonal/>
    </border>
    <border>
      <left style="thin">
        <color indexed="64"/>
      </left>
      <right style="thin">
        <color indexed="64"/>
      </right>
      <top style="dashed">
        <color indexed="8"/>
      </top>
      <bottom style="dashed">
        <color indexed="8"/>
      </bottom>
      <diagonal/>
    </border>
    <border>
      <left style="thin">
        <color indexed="8"/>
      </left>
      <right style="thin">
        <color indexed="8"/>
      </right>
      <top style="dashed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8"/>
      </right>
      <top style="dashed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auto="1"/>
      </right>
      <top style="dashDotDot">
        <color auto="1"/>
      </top>
      <bottom style="thin">
        <color auto="1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auto="1"/>
      </left>
      <right style="medium">
        <color indexed="8"/>
      </right>
      <top style="dashDotDot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dashDotDot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auto="1"/>
      </top>
      <bottom/>
      <diagonal/>
    </border>
    <border>
      <left style="medium">
        <color indexed="8"/>
      </left>
      <right style="thin">
        <color auto="1"/>
      </right>
      <top/>
      <bottom/>
      <diagonal/>
    </border>
    <border>
      <left style="medium">
        <color indexed="8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 style="medium">
        <color indexed="8"/>
      </left>
      <right style="thin">
        <color auto="1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medium">
        <color indexed="8"/>
      </left>
      <right style="thin">
        <color auto="1"/>
      </right>
      <top/>
      <bottom/>
      <diagonal/>
    </border>
    <border>
      <left style="medium">
        <color indexed="8"/>
      </left>
      <right style="thin">
        <color auto="1"/>
      </right>
      <top/>
      <bottom style="dashDotDot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 style="thin">
        <color indexed="8"/>
      </left>
      <right style="thin">
        <color indexed="8"/>
      </right>
      <top/>
      <bottom style="dashDotDot">
        <color indexed="64"/>
      </bottom>
      <diagonal/>
    </border>
    <border>
      <left style="thin">
        <color indexed="8"/>
      </left>
      <right style="medium">
        <color indexed="8"/>
      </right>
      <top/>
      <bottom style="dashDotDot">
        <color indexed="64"/>
      </bottom>
      <diagonal/>
    </border>
    <border>
      <left style="medium">
        <color indexed="8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6" fillId="0" borderId="0"/>
    <xf numFmtId="0" fontId="1" fillId="0" borderId="0"/>
    <xf numFmtId="0" fontId="25" fillId="0" borderId="0"/>
  </cellStyleXfs>
  <cellXfs count="182">
    <xf numFmtId="0" fontId="0" fillId="0" borderId="0" xfId="0"/>
    <xf numFmtId="4" fontId="14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/>
    </xf>
    <xf numFmtId="0" fontId="15" fillId="0" borderId="0" xfId="1" applyFont="1" applyAlignment="1">
      <alignment horizontal="left" vertical="center"/>
    </xf>
    <xf numFmtId="3" fontId="4" fillId="0" borderId="2" xfId="1" applyNumberFormat="1" applyFont="1" applyBorder="1" applyAlignment="1">
      <alignment horizontal="center" vertical="center"/>
    </xf>
    <xf numFmtId="0" fontId="16" fillId="0" borderId="0" xfId="2" applyAlignment="1">
      <alignment vertical="center"/>
    </xf>
    <xf numFmtId="4" fontId="16" fillId="0" borderId="0" xfId="2" applyNumberFormat="1" applyAlignment="1">
      <alignment vertical="center"/>
    </xf>
    <xf numFmtId="0" fontId="18" fillId="0" borderId="3" xfId="2" applyFont="1" applyBorder="1" applyAlignment="1">
      <alignment horizontal="left" vertical="center"/>
    </xf>
    <xf numFmtId="0" fontId="17" fillId="0" borderId="4" xfId="2" applyFont="1" applyBorder="1" applyAlignment="1">
      <alignment horizontal="center" vertical="center"/>
    </xf>
    <xf numFmtId="0" fontId="16" fillId="0" borderId="0" xfId="2"/>
    <xf numFmtId="164" fontId="21" fillId="3" borderId="0" xfId="2" applyNumberFormat="1" applyFont="1" applyFill="1" applyAlignment="1">
      <alignment horizontal="left" vertical="center"/>
    </xf>
    <xf numFmtId="165" fontId="21" fillId="3" borderId="0" xfId="2" applyNumberFormat="1" applyFont="1" applyFill="1" applyAlignment="1">
      <alignment horizontal="left" vertical="center"/>
    </xf>
    <xf numFmtId="0" fontId="17" fillId="3" borderId="0" xfId="2" applyFont="1" applyFill="1" applyAlignment="1">
      <alignment horizontal="left" vertical="center"/>
    </xf>
    <xf numFmtId="4" fontId="16" fillId="0" borderId="0" xfId="2" applyNumberFormat="1"/>
    <xf numFmtId="0" fontId="22" fillId="0" borderId="0" xfId="2" applyFont="1"/>
    <xf numFmtId="4" fontId="22" fillId="0" borderId="0" xfId="2" applyNumberFormat="1" applyFont="1"/>
    <xf numFmtId="0" fontId="23" fillId="0" borderId="6" xfId="2" applyFont="1" applyBorder="1" applyAlignment="1">
      <alignment horizontal="left" vertical="center"/>
    </xf>
    <xf numFmtId="0" fontId="23" fillId="0" borderId="7" xfId="2" applyFont="1" applyBorder="1" applyAlignment="1">
      <alignment vertical="center"/>
    </xf>
    <xf numFmtId="0" fontId="23" fillId="0" borderId="7" xfId="2" applyFont="1" applyBorder="1" applyAlignment="1">
      <alignment horizontal="center" vertical="center"/>
    </xf>
    <xf numFmtId="4" fontId="23" fillId="0" borderId="7" xfId="2" applyNumberFormat="1" applyFont="1" applyBorder="1" applyAlignment="1">
      <alignment horizontal="center" vertical="center"/>
    </xf>
    <xf numFmtId="4" fontId="23" fillId="0" borderId="8" xfId="2" applyNumberFormat="1" applyFont="1" applyBorder="1" applyAlignment="1">
      <alignment horizontal="center" vertical="center"/>
    </xf>
    <xf numFmtId="0" fontId="1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4" fontId="1" fillId="0" borderId="9" xfId="4" applyNumberFormat="1" applyFont="1" applyBorder="1" applyAlignment="1">
      <alignment vertical="center"/>
    </xf>
    <xf numFmtId="4" fontId="2" fillId="0" borderId="10" xfId="2" applyNumberFormat="1" applyFont="1" applyBorder="1" applyAlignment="1">
      <alignment horizontal="right"/>
    </xf>
    <xf numFmtId="4" fontId="2" fillId="0" borderId="8" xfId="2" applyNumberFormat="1" applyFont="1" applyBorder="1" applyAlignment="1">
      <alignment horizontal="right" vertical="center"/>
    </xf>
    <xf numFmtId="0" fontId="1" fillId="0" borderId="0" xfId="2" applyFont="1"/>
    <xf numFmtId="0" fontId="1" fillId="0" borderId="0" xfId="2" applyFont="1" applyAlignment="1">
      <alignment vertical="top"/>
    </xf>
    <xf numFmtId="0" fontId="1" fillId="0" borderId="9" xfId="4" applyFont="1" applyBorder="1" applyAlignment="1">
      <alignment vertical="center"/>
    </xf>
    <xf numFmtId="3" fontId="4" fillId="0" borderId="9" xfId="2" applyNumberFormat="1" applyFont="1" applyBorder="1" applyAlignment="1">
      <alignment horizontal="center" vertical="top"/>
    </xf>
    <xf numFmtId="3" fontId="1" fillId="0" borderId="9" xfId="4" applyNumberFormat="1" applyFont="1" applyBorder="1" applyAlignment="1">
      <alignment vertical="center"/>
    </xf>
    <xf numFmtId="4" fontId="2" fillId="0" borderId="2" xfId="1" applyNumberFormat="1" applyFont="1" applyBorder="1" applyAlignment="1">
      <alignment horizontal="center" vertical="center"/>
    </xf>
    <xf numFmtId="166" fontId="8" fillId="0" borderId="1" xfId="1" applyNumberFormat="1" applyFont="1" applyBorder="1" applyAlignment="1">
      <alignment horizontal="right" vertical="center"/>
    </xf>
    <xf numFmtId="0" fontId="4" fillId="0" borderId="11" xfId="1" quotePrefix="1" applyFont="1" applyBorder="1" applyAlignment="1">
      <alignment horizontal="left" vertical="center"/>
    </xf>
    <xf numFmtId="0" fontId="4" fillId="0" borderId="13" xfId="1" applyFont="1" applyBorder="1" applyAlignment="1">
      <alignment horizontal="center" vertical="center"/>
    </xf>
    <xf numFmtId="3" fontId="4" fillId="0" borderId="13" xfId="1" applyNumberFormat="1" applyFont="1" applyBorder="1" applyAlignment="1">
      <alignment horizontal="center" vertical="center"/>
    </xf>
    <xf numFmtId="0" fontId="8" fillId="0" borderId="12" xfId="1" applyFont="1" applyBorder="1" applyAlignment="1">
      <alignment horizontal="right"/>
    </xf>
    <xf numFmtId="4" fontId="6" fillId="0" borderId="14" xfId="2" applyNumberFormat="1" applyFont="1" applyBorder="1" applyAlignment="1">
      <alignment vertical="top"/>
    </xf>
    <xf numFmtId="4" fontId="6" fillId="0" borderId="15" xfId="2" applyNumberFormat="1" applyFont="1" applyBorder="1" applyAlignment="1">
      <alignment horizontal="right"/>
    </xf>
    <xf numFmtId="4" fontId="1" fillId="0" borderId="16" xfId="2" applyNumberFormat="1" applyFont="1" applyBorder="1" applyAlignment="1">
      <alignment horizontal="right"/>
    </xf>
    <xf numFmtId="0" fontId="2" fillId="0" borderId="18" xfId="1" quotePrefix="1" applyFont="1" applyBorder="1" applyAlignment="1">
      <alignment horizontal="left" vertical="center"/>
    </xf>
    <xf numFmtId="0" fontId="4" fillId="0" borderId="19" xfId="1" applyFont="1" applyBorder="1" applyAlignment="1">
      <alignment horizontal="center" vertical="center"/>
    </xf>
    <xf numFmtId="3" fontId="4" fillId="0" borderId="19" xfId="1" applyNumberFormat="1" applyFont="1" applyBorder="1" applyAlignment="1">
      <alignment horizontal="center" vertical="center"/>
    </xf>
    <xf numFmtId="3" fontId="4" fillId="0" borderId="19" xfId="1" applyNumberFormat="1" applyFont="1" applyBorder="1" applyAlignment="1">
      <alignment horizontal="center"/>
    </xf>
    <xf numFmtId="0" fontId="4" fillId="0" borderId="17" xfId="1" quotePrefix="1" applyFont="1" applyBorder="1" applyAlignment="1">
      <alignment horizontal="left" vertical="center"/>
    </xf>
    <xf numFmtId="0" fontId="2" fillId="0" borderId="18" xfId="1" applyFont="1" applyBorder="1" applyAlignment="1">
      <alignment horizontal="left" vertical="center"/>
    </xf>
    <xf numFmtId="0" fontId="4" fillId="0" borderId="17" xfId="1" quotePrefix="1" applyFont="1" applyBorder="1" applyAlignment="1">
      <alignment vertical="center"/>
    </xf>
    <xf numFmtId="167" fontId="3" fillId="0" borderId="18" xfId="1" quotePrefix="1" applyNumberFormat="1" applyFont="1" applyBorder="1" applyAlignment="1">
      <alignment horizontal="left" vertical="center" indent="10"/>
    </xf>
    <xf numFmtId="0" fontId="4" fillId="0" borderId="20" xfId="2" applyFont="1" applyBorder="1" applyAlignment="1">
      <alignment horizontal="center" vertical="center"/>
    </xf>
    <xf numFmtId="0" fontId="4" fillId="2" borderId="17" xfId="1" quotePrefix="1" applyFont="1" applyFill="1" applyBorder="1" applyAlignment="1">
      <alignment horizontal="left" vertical="center"/>
    </xf>
    <xf numFmtId="0" fontId="4" fillId="0" borderId="21" xfId="1" quotePrefix="1" applyFont="1" applyBorder="1" applyAlignment="1">
      <alignment vertical="center"/>
    </xf>
    <xf numFmtId="0" fontId="4" fillId="0" borderId="22" xfId="1" quotePrefix="1" applyFont="1" applyBorder="1" applyAlignment="1">
      <alignment horizontal="left" vertical="center"/>
    </xf>
    <xf numFmtId="0" fontId="4" fillId="0" borderId="24" xfId="2" applyFont="1" applyBorder="1" applyAlignment="1">
      <alignment horizontal="center" vertical="top"/>
    </xf>
    <xf numFmtId="4" fontId="1" fillId="0" borderId="24" xfId="2" applyNumberFormat="1" applyFont="1" applyBorder="1" applyAlignment="1">
      <alignment vertical="top"/>
    </xf>
    <xf numFmtId="0" fontId="1" fillId="0" borderId="25" xfId="2" applyFont="1" applyBorder="1" applyAlignment="1">
      <alignment horizontal="left" vertical="center"/>
    </xf>
    <xf numFmtId="0" fontId="4" fillId="0" borderId="25" xfId="2" applyFont="1" applyBorder="1" applyAlignment="1">
      <alignment horizontal="center" vertical="center"/>
    </xf>
    <xf numFmtId="4" fontId="1" fillId="0" borderId="25" xfId="2" applyNumberFormat="1" applyFont="1" applyBorder="1" applyAlignment="1">
      <alignment vertical="center"/>
    </xf>
    <xf numFmtId="4" fontId="1" fillId="0" borderId="10" xfId="2" applyNumberFormat="1" applyFont="1" applyBorder="1" applyAlignment="1">
      <alignment horizontal="right" vertical="center"/>
    </xf>
    <xf numFmtId="0" fontId="2" fillId="2" borderId="18" xfId="1" applyFont="1" applyFill="1" applyBorder="1" applyAlignment="1">
      <alignment horizontal="left" vertical="center"/>
    </xf>
    <xf numFmtId="4" fontId="4" fillId="0" borderId="26" xfId="1" applyNumberFormat="1" applyFont="1" applyBorder="1" applyAlignment="1">
      <alignment horizontal="center" vertical="center"/>
    </xf>
    <xf numFmtId="0" fontId="4" fillId="0" borderId="17" xfId="1" quotePrefix="1" applyFont="1" applyBorder="1"/>
    <xf numFmtId="0" fontId="11" fillId="0" borderId="17" xfId="1" quotePrefix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3" fontId="4" fillId="0" borderId="24" xfId="2" applyNumberFormat="1" applyFont="1" applyBorder="1" applyAlignment="1">
      <alignment horizontal="center" vertical="top"/>
    </xf>
    <xf numFmtId="0" fontId="2" fillId="2" borderId="18" xfId="1" applyFont="1" applyFill="1" applyBorder="1" applyAlignment="1">
      <alignment horizontal="left" vertical="center" wrapText="1"/>
    </xf>
    <xf numFmtId="4" fontId="1" fillId="0" borderId="16" xfId="2" applyNumberFormat="1" applyFont="1" applyBorder="1" applyAlignment="1">
      <alignment horizontal="right" vertical="top"/>
    </xf>
    <xf numFmtId="0" fontId="2" fillId="0" borderId="23" xfId="2" applyFont="1" applyBorder="1" applyAlignment="1">
      <alignment horizontal="center" vertical="top"/>
    </xf>
    <xf numFmtId="0" fontId="1" fillId="0" borderId="24" xfId="2" applyFont="1" applyBorder="1" applyAlignment="1">
      <alignment horizontal="left" vertical="top" wrapText="1"/>
    </xf>
    <xf numFmtId="0" fontId="1" fillId="0" borderId="23" xfId="4" applyFont="1" applyBorder="1" applyAlignment="1">
      <alignment vertical="center"/>
    </xf>
    <xf numFmtId="0" fontId="3" fillId="0" borderId="24" xfId="4" applyFont="1" applyBorder="1" applyAlignment="1">
      <alignment horizontal="right" vertical="center"/>
    </xf>
    <xf numFmtId="0" fontId="5" fillId="0" borderId="17" xfId="1" quotePrefix="1" applyFont="1" applyBorder="1" applyAlignment="1">
      <alignment horizontal="left" vertical="center"/>
    </xf>
    <xf numFmtId="3" fontId="23" fillId="0" borderId="27" xfId="2" applyNumberFormat="1" applyFont="1" applyBorder="1" applyAlignment="1">
      <alignment horizontal="center" vertical="center" wrapText="1"/>
    </xf>
    <xf numFmtId="3" fontId="35" fillId="0" borderId="9" xfId="4" applyNumberFormat="1" applyFont="1" applyBorder="1" applyAlignment="1">
      <alignment vertical="center"/>
    </xf>
    <xf numFmtId="3" fontId="29" fillId="0" borderId="2" xfId="1" applyNumberFormat="1" applyFont="1" applyBorder="1" applyAlignment="1">
      <alignment horizontal="center" vertical="center"/>
    </xf>
    <xf numFmtId="3" fontId="16" fillId="0" borderId="0" xfId="2" applyNumberFormat="1" applyAlignment="1">
      <alignment vertical="center"/>
    </xf>
    <xf numFmtId="3" fontId="27" fillId="0" borderId="0" xfId="3" applyNumberFormat="1" applyFont="1" applyAlignment="1">
      <alignment vertical="center"/>
    </xf>
    <xf numFmtId="3" fontId="13" fillId="0" borderId="0" xfId="1" applyNumberFormat="1" applyFont="1" applyAlignment="1">
      <alignment vertical="center"/>
    </xf>
    <xf numFmtId="3" fontId="26" fillId="0" borderId="0" xfId="1" applyNumberFormat="1" applyFont="1" applyAlignment="1">
      <alignment vertical="center"/>
    </xf>
    <xf numFmtId="3" fontId="12" fillId="0" borderId="0" xfId="1" applyNumberFormat="1" applyFont="1" applyAlignment="1">
      <alignment vertical="center"/>
    </xf>
    <xf numFmtId="3" fontId="28" fillId="0" borderId="0" xfId="1" applyNumberFormat="1" applyFont="1" applyAlignment="1">
      <alignment vertical="center"/>
    </xf>
    <xf numFmtId="3" fontId="29" fillId="0" borderId="0" xfId="3" applyNumberFormat="1" applyFont="1" applyAlignment="1">
      <alignment vertical="center"/>
    </xf>
    <xf numFmtId="3" fontId="30" fillId="0" borderId="0" xfId="2" applyNumberFormat="1" applyFont="1" applyAlignment="1">
      <alignment vertical="center"/>
    </xf>
    <xf numFmtId="3" fontId="17" fillId="0" borderId="4" xfId="2" applyNumberFormat="1" applyFont="1" applyBorder="1" applyAlignment="1">
      <alignment horizontal="center" vertical="center"/>
    </xf>
    <xf numFmtId="3" fontId="31" fillId="0" borderId="4" xfId="2" applyNumberFormat="1" applyFont="1" applyBorder="1" applyAlignment="1">
      <alignment horizontal="center" vertical="center"/>
    </xf>
    <xf numFmtId="3" fontId="17" fillId="3" borderId="0" xfId="2" applyNumberFormat="1" applyFont="1" applyFill="1" applyAlignment="1">
      <alignment horizontal="left" vertical="center"/>
    </xf>
    <xf numFmtId="3" fontId="33" fillId="3" borderId="0" xfId="2" applyNumberFormat="1" applyFont="1" applyFill="1" applyAlignment="1">
      <alignment horizontal="left" vertical="center"/>
    </xf>
    <xf numFmtId="3" fontId="22" fillId="0" borderId="0" xfId="2" applyNumberFormat="1" applyFont="1"/>
    <xf numFmtId="3" fontId="34" fillId="0" borderId="0" xfId="2" applyNumberFormat="1" applyFont="1"/>
    <xf numFmtId="3" fontId="29" fillId="0" borderId="24" xfId="2" applyNumberFormat="1" applyFont="1" applyBorder="1" applyAlignment="1">
      <alignment horizontal="center" vertical="top"/>
    </xf>
    <xf numFmtId="3" fontId="16" fillId="0" borderId="0" xfId="2" applyNumberFormat="1"/>
    <xf numFmtId="3" fontId="30" fillId="0" borderId="0" xfId="2" applyNumberFormat="1" applyFont="1"/>
    <xf numFmtId="3" fontId="4" fillId="0" borderId="25" xfId="2" applyNumberFormat="1" applyFont="1" applyBorder="1" applyAlignment="1">
      <alignment horizontal="center" vertical="center"/>
    </xf>
    <xf numFmtId="3" fontId="29" fillId="0" borderId="25" xfId="2" applyNumberFormat="1" applyFont="1" applyBorder="1" applyAlignment="1">
      <alignment horizontal="center" vertical="center"/>
    </xf>
    <xf numFmtId="4" fontId="17" fillId="0" borderId="4" xfId="2" applyNumberFormat="1" applyFont="1" applyBorder="1" applyAlignment="1">
      <alignment horizontal="center" vertical="center"/>
    </xf>
    <xf numFmtId="4" fontId="17" fillId="0" borderId="5" xfId="2" applyNumberFormat="1" applyFont="1" applyBorder="1" applyAlignment="1">
      <alignment horizontal="center" vertical="center"/>
    </xf>
    <xf numFmtId="4" fontId="17" fillId="3" borderId="0" xfId="2" applyNumberFormat="1" applyFont="1" applyFill="1" applyAlignment="1">
      <alignment horizontal="left" vertical="center"/>
    </xf>
    <xf numFmtId="0" fontId="4" fillId="0" borderId="18" xfId="1" applyFont="1" applyBorder="1" applyAlignment="1">
      <alignment horizontal="left" indent="2"/>
    </xf>
    <xf numFmtId="0" fontId="7" fillId="0" borderId="18" xfId="1" applyFont="1" applyBorder="1" applyAlignment="1">
      <alignment horizontal="left" indent="4"/>
    </xf>
    <xf numFmtId="0" fontId="2" fillId="0" borderId="18" xfId="1" applyFont="1" applyBorder="1" applyAlignment="1">
      <alignment horizontal="left" vertical="center" wrapText="1"/>
    </xf>
    <xf numFmtId="3" fontId="24" fillId="0" borderId="29" xfId="2" applyNumberFormat="1" applyFont="1" applyBorder="1" applyAlignment="1">
      <alignment horizontal="center" vertical="center" wrapText="1"/>
    </xf>
    <xf numFmtId="0" fontId="4" fillId="0" borderId="31" xfId="1" quotePrefix="1" applyFont="1" applyBorder="1" applyAlignment="1">
      <alignment horizontal="left" vertical="center"/>
    </xf>
    <xf numFmtId="0" fontId="2" fillId="0" borderId="18" xfId="1" applyFont="1" applyBorder="1" applyAlignment="1">
      <alignment horizontal="left"/>
    </xf>
    <xf numFmtId="0" fontId="4" fillId="0" borderId="32" xfId="1" quotePrefix="1" applyFont="1" applyBorder="1" applyAlignment="1">
      <alignment vertical="center"/>
    </xf>
    <xf numFmtId="0" fontId="4" fillId="0" borderId="34" xfId="1" applyFont="1" applyBorder="1" applyAlignment="1">
      <alignment horizontal="center" vertical="center"/>
    </xf>
    <xf numFmtId="3" fontId="4" fillId="0" borderId="34" xfId="1" applyNumberFormat="1" applyFont="1" applyBorder="1" applyAlignment="1">
      <alignment horizontal="center" vertical="center"/>
    </xf>
    <xf numFmtId="3" fontId="29" fillId="0" borderId="35" xfId="2" applyNumberFormat="1" applyFont="1" applyBorder="1" applyAlignment="1">
      <alignment horizontal="center" vertical="top"/>
    </xf>
    <xf numFmtId="4" fontId="1" fillId="0" borderId="35" xfId="2" applyNumberFormat="1" applyFont="1" applyBorder="1" applyAlignment="1">
      <alignment vertical="top"/>
    </xf>
    <xf numFmtId="3" fontId="4" fillId="0" borderId="34" xfId="1" applyNumberFormat="1" applyFont="1" applyBorder="1" applyAlignment="1">
      <alignment horizontal="center"/>
    </xf>
    <xf numFmtId="4" fontId="1" fillId="0" borderId="36" xfId="2" applyNumberFormat="1" applyFont="1" applyBorder="1" applyAlignment="1">
      <alignment horizontal="right"/>
    </xf>
    <xf numFmtId="0" fontId="2" fillId="0" borderId="33" xfId="1" applyFont="1" applyBorder="1" applyAlignment="1">
      <alignment horizontal="left" vertical="center"/>
    </xf>
    <xf numFmtId="0" fontId="2" fillId="0" borderId="33" xfId="1" quotePrefix="1" applyFont="1" applyBorder="1" applyAlignment="1">
      <alignment horizontal="left" vertical="center"/>
    </xf>
    <xf numFmtId="0" fontId="7" fillId="0" borderId="33" xfId="1" applyFont="1" applyBorder="1" applyAlignment="1">
      <alignment horizontal="left" indent="6"/>
    </xf>
    <xf numFmtId="0" fontId="7" fillId="0" borderId="33" xfId="1" applyFont="1" applyBorder="1" applyAlignment="1">
      <alignment horizontal="left" indent="8"/>
    </xf>
    <xf numFmtId="0" fontId="7" fillId="0" borderId="33" xfId="1" applyFont="1" applyBorder="1" applyAlignment="1">
      <alignment horizontal="left" indent="4"/>
    </xf>
    <xf numFmtId="0" fontId="5" fillId="0" borderId="32" xfId="1" quotePrefix="1" applyFont="1" applyBorder="1" applyAlignment="1">
      <alignment horizontal="left" vertical="center"/>
    </xf>
    <xf numFmtId="0" fontId="4" fillId="0" borderId="33" xfId="1" applyFont="1" applyBorder="1" applyAlignment="1">
      <alignment horizontal="left" indent="2"/>
    </xf>
    <xf numFmtId="0" fontId="5" fillId="0" borderId="33" xfId="1" quotePrefix="1" applyFont="1" applyBorder="1" applyAlignment="1">
      <alignment horizontal="left" indent="4"/>
    </xf>
    <xf numFmtId="0" fontId="5" fillId="0" borderId="33" xfId="1" applyFont="1" applyBorder="1" applyAlignment="1">
      <alignment horizontal="left" vertical="center"/>
    </xf>
    <xf numFmtId="0" fontId="4" fillId="0" borderId="37" xfId="1" quotePrefix="1" applyFont="1" applyBorder="1" applyAlignment="1">
      <alignment horizontal="left" vertical="center"/>
    </xf>
    <xf numFmtId="0" fontId="4" fillId="0" borderId="35" xfId="2" applyFont="1" applyBorder="1" applyAlignment="1">
      <alignment horizontal="center" vertical="top"/>
    </xf>
    <xf numFmtId="3" fontId="4" fillId="0" borderId="35" xfId="2" applyNumberFormat="1" applyFont="1" applyBorder="1" applyAlignment="1">
      <alignment horizontal="center" vertical="top"/>
    </xf>
    <xf numFmtId="3" fontId="8" fillId="0" borderId="24" xfId="2" applyNumberFormat="1" applyFont="1" applyBorder="1" applyAlignment="1">
      <alignment horizontal="center" vertical="top"/>
    </xf>
    <xf numFmtId="3" fontId="8" fillId="0" borderId="35" xfId="2" applyNumberFormat="1" applyFont="1" applyBorder="1" applyAlignment="1">
      <alignment horizontal="center" vertical="top"/>
    </xf>
    <xf numFmtId="0" fontId="5" fillId="0" borderId="0" xfId="2" applyFont="1" applyAlignment="1">
      <alignment horizontal="centerContinuous" wrapText="1"/>
    </xf>
    <xf numFmtId="0" fontId="5" fillId="0" borderId="0" xfId="2" applyFont="1" applyAlignment="1">
      <alignment horizontal="centerContinuous" vertical="center" wrapText="1"/>
    </xf>
    <xf numFmtId="4" fontId="5" fillId="0" borderId="0" xfId="2" applyNumberFormat="1" applyFont="1" applyAlignment="1">
      <alignment horizontal="centerContinuous" vertical="center" wrapText="1"/>
    </xf>
    <xf numFmtId="0" fontId="19" fillId="0" borderId="38" xfId="2" applyFont="1" applyBorder="1"/>
    <xf numFmtId="4" fontId="20" fillId="0" borderId="38" xfId="2" applyNumberFormat="1" applyFont="1" applyBorder="1" applyAlignment="1">
      <alignment horizontal="left" vertical="center"/>
    </xf>
    <xf numFmtId="3" fontId="19" fillId="0" borderId="38" xfId="2" applyNumberFormat="1" applyFont="1" applyBorder="1" applyAlignment="1">
      <alignment vertical="center"/>
    </xf>
    <xf numFmtId="3" fontId="32" fillId="0" borderId="38" xfId="2" applyNumberFormat="1" applyFont="1" applyBorder="1" applyAlignment="1">
      <alignment vertical="center"/>
    </xf>
    <xf numFmtId="4" fontId="19" fillId="0" borderId="38" xfId="2" applyNumberFormat="1" applyFont="1" applyBorder="1" applyAlignment="1">
      <alignment vertical="center"/>
    </xf>
    <xf numFmtId="0" fontId="4" fillId="0" borderId="33" xfId="1" applyFont="1" applyBorder="1" applyAlignment="1">
      <alignment horizontal="left" indent="4"/>
    </xf>
    <xf numFmtId="0" fontId="16" fillId="0" borderId="0" xfId="2" applyAlignment="1">
      <alignment horizontal="centerContinuous"/>
    </xf>
    <xf numFmtId="0" fontId="36" fillId="0" borderId="0" xfId="1" applyFont="1" applyAlignment="1">
      <alignment horizontal="center" vertical="center"/>
    </xf>
    <xf numFmtId="0" fontId="38" fillId="0" borderId="0" xfId="1" applyFont="1" applyAlignment="1">
      <alignment horizontal="center" vertical="center"/>
    </xf>
    <xf numFmtId="0" fontId="39" fillId="0" borderId="0" xfId="1" applyFont="1" applyAlignment="1">
      <alignment horizontal="center" vertical="center"/>
    </xf>
    <xf numFmtId="0" fontId="40" fillId="0" borderId="30" xfId="1" applyFont="1" applyBorder="1" applyAlignment="1">
      <alignment horizontal="left" vertical="center"/>
    </xf>
    <xf numFmtId="0" fontId="2" fillId="0" borderId="33" xfId="1" applyFont="1" applyBorder="1" applyAlignment="1">
      <alignment horizontal="left" indent="2"/>
    </xf>
    <xf numFmtId="0" fontId="37" fillId="0" borderId="34" xfId="1" applyFont="1" applyBorder="1" applyAlignment="1">
      <alignment horizontal="center" vertical="center"/>
    </xf>
    <xf numFmtId="0" fontId="7" fillId="0" borderId="33" xfId="1" applyFont="1" applyBorder="1" applyAlignment="1">
      <alignment horizontal="left" vertical="center" indent="6"/>
    </xf>
    <xf numFmtId="0" fontId="4" fillId="0" borderId="39" xfId="1" quotePrefix="1" applyFont="1" applyBorder="1" applyAlignment="1">
      <alignment vertical="center"/>
    </xf>
    <xf numFmtId="0" fontId="2" fillId="0" borderId="40" xfId="1" quotePrefix="1" applyFont="1" applyBorder="1" applyAlignment="1">
      <alignment horizontal="center" vertical="center"/>
    </xf>
    <xf numFmtId="0" fontId="4" fillId="0" borderId="33" xfId="1" applyFont="1" applyBorder="1" applyAlignment="1">
      <alignment horizontal="left" indent="3"/>
    </xf>
    <xf numFmtId="0" fontId="5" fillId="0" borderId="39" xfId="1" quotePrefix="1" applyFont="1" applyBorder="1" applyAlignment="1">
      <alignment vertical="center"/>
    </xf>
    <xf numFmtId="0" fontId="5" fillId="0" borderId="34" xfId="1" applyFont="1" applyBorder="1" applyAlignment="1">
      <alignment horizontal="center" vertical="center"/>
    </xf>
    <xf numFmtId="0" fontId="41" fillId="0" borderId="33" xfId="1" applyFont="1" applyBorder="1" applyAlignment="1">
      <alignment horizontal="left" indent="4"/>
    </xf>
    <xf numFmtId="0" fontId="4" fillId="0" borderId="39" xfId="1" quotePrefix="1" applyFont="1" applyBorder="1" applyAlignment="1">
      <alignment horizontal="left" vertical="center"/>
    </xf>
    <xf numFmtId="0" fontId="42" fillId="0" borderId="0" xfId="0" applyFont="1" applyAlignment="1">
      <alignment horizontal="left" vertical="center" indent="2"/>
    </xf>
    <xf numFmtId="0" fontId="42" fillId="0" borderId="0" xfId="0" applyFont="1" applyAlignment="1">
      <alignment horizontal="left" vertical="center" indent="4"/>
    </xf>
    <xf numFmtId="0" fontId="2" fillId="0" borderId="33" xfId="1" applyFont="1" applyBorder="1" applyAlignment="1">
      <alignment horizontal="left" vertical="center" wrapText="1"/>
    </xf>
    <xf numFmtId="0" fontId="43" fillId="0" borderId="0" xfId="0" applyFont="1" applyAlignment="1">
      <alignment horizontal="left" vertical="center" indent="2"/>
    </xf>
    <xf numFmtId="3" fontId="4" fillId="0" borderId="42" xfId="2" applyNumberFormat="1" applyFont="1" applyBorder="1" applyAlignment="1">
      <alignment horizontal="center" vertical="top"/>
    </xf>
    <xf numFmtId="3" fontId="29" fillId="0" borderId="42" xfId="2" applyNumberFormat="1" applyFont="1" applyBorder="1" applyAlignment="1">
      <alignment horizontal="center" vertical="top"/>
    </xf>
    <xf numFmtId="4" fontId="1" fillId="0" borderId="42" xfId="2" applyNumberFormat="1" applyFont="1" applyBorder="1" applyAlignment="1">
      <alignment vertical="top"/>
    </xf>
    <xf numFmtId="4" fontId="1" fillId="0" borderId="41" xfId="2" applyNumberFormat="1" applyFont="1" applyBorder="1" applyAlignment="1">
      <alignment horizontal="right"/>
    </xf>
    <xf numFmtId="0" fontId="4" fillId="0" borderId="44" xfId="1" quotePrefix="1" applyFont="1" applyBorder="1" applyAlignment="1">
      <alignment vertical="center"/>
    </xf>
    <xf numFmtId="0" fontId="4" fillId="0" borderId="43" xfId="1" applyFont="1" applyBorder="1" applyAlignment="1">
      <alignment horizontal="left" indent="3"/>
    </xf>
    <xf numFmtId="0" fontId="4" fillId="0" borderId="45" xfId="1" applyFont="1" applyBorder="1" applyAlignment="1">
      <alignment horizontal="center" vertical="center"/>
    </xf>
    <xf numFmtId="0" fontId="5" fillId="0" borderId="46" xfId="1" quotePrefix="1" applyFont="1" applyBorder="1" applyAlignment="1">
      <alignment vertical="center"/>
    </xf>
    <xf numFmtId="0" fontId="4" fillId="0" borderId="46" xfId="1" quotePrefix="1" applyFont="1" applyBorder="1" applyAlignment="1">
      <alignment vertical="center"/>
    </xf>
    <xf numFmtId="0" fontId="4" fillId="0" borderId="47" xfId="1" quotePrefix="1" applyFont="1" applyBorder="1" applyAlignment="1">
      <alignment vertical="center"/>
    </xf>
    <xf numFmtId="0" fontId="2" fillId="0" borderId="48" xfId="1" quotePrefix="1" applyFont="1" applyBorder="1" applyAlignment="1">
      <alignment horizontal="left" vertical="center"/>
    </xf>
    <xf numFmtId="0" fontId="4" fillId="0" borderId="28" xfId="1" applyFont="1" applyBorder="1" applyAlignment="1">
      <alignment horizontal="center" vertical="center"/>
    </xf>
    <xf numFmtId="3" fontId="4" fillId="0" borderId="28" xfId="1" applyNumberFormat="1" applyFont="1" applyBorder="1" applyAlignment="1">
      <alignment horizontal="center" vertical="center"/>
    </xf>
    <xf numFmtId="3" fontId="29" fillId="0" borderId="49" xfId="2" applyNumberFormat="1" applyFont="1" applyBorder="1" applyAlignment="1">
      <alignment horizontal="center" vertical="top"/>
    </xf>
    <xf numFmtId="4" fontId="1" fillId="0" borderId="49" xfId="2" applyNumberFormat="1" applyFont="1" applyBorder="1" applyAlignment="1">
      <alignment vertical="top"/>
    </xf>
    <xf numFmtId="4" fontId="1" fillId="0" borderId="50" xfId="2" applyNumberFormat="1" applyFont="1" applyBorder="1" applyAlignment="1">
      <alignment horizontal="right"/>
    </xf>
    <xf numFmtId="0" fontId="4" fillId="0" borderId="46" xfId="1" quotePrefix="1" applyFont="1" applyBorder="1" applyAlignment="1">
      <alignment horizontal="left" vertical="center"/>
    </xf>
    <xf numFmtId="0" fontId="4" fillId="0" borderId="51" xfId="1" quotePrefix="1" applyFont="1" applyBorder="1" applyAlignment="1">
      <alignment horizontal="left" vertical="center"/>
    </xf>
    <xf numFmtId="0" fontId="2" fillId="2" borderId="33" xfId="1" applyFont="1" applyFill="1" applyBorder="1" applyAlignment="1">
      <alignment horizontal="left" vertical="center" wrapText="1"/>
    </xf>
    <xf numFmtId="49" fontId="7" fillId="0" borderId="30" xfId="2" quotePrefix="1" applyNumberFormat="1" applyFont="1" applyBorder="1" applyAlignment="1">
      <alignment horizontal="right" vertical="center"/>
    </xf>
    <xf numFmtId="3" fontId="8" fillId="0" borderId="14" xfId="2" applyNumberFormat="1" applyFont="1" applyBorder="1" applyAlignment="1">
      <alignment horizontal="center" vertical="top"/>
    </xf>
    <xf numFmtId="20" fontId="1" fillId="0" borderId="0" xfId="2" applyNumberFormat="1" applyFont="1" applyAlignment="1">
      <alignment vertical="top"/>
    </xf>
    <xf numFmtId="0" fontId="45" fillId="0" borderId="33" xfId="1" applyFont="1" applyBorder="1" applyAlignment="1">
      <alignment horizontal="left" indent="4"/>
    </xf>
    <xf numFmtId="3" fontId="37" fillId="0" borderId="19" xfId="1" applyNumberFormat="1" applyFont="1" applyBorder="1" applyAlignment="1">
      <alignment horizontal="center"/>
    </xf>
    <xf numFmtId="0" fontId="2" fillId="0" borderId="33" xfId="1" quotePrefix="1" applyFont="1" applyBorder="1" applyAlignment="1">
      <alignment horizontal="left" vertical="center" indent="2"/>
    </xf>
    <xf numFmtId="0" fontId="2" fillId="0" borderId="18" xfId="1" quotePrefix="1" applyFont="1" applyBorder="1" applyAlignment="1">
      <alignment horizontal="left" vertical="center" indent="4"/>
    </xf>
    <xf numFmtId="0" fontId="4" fillId="0" borderId="33" xfId="1" applyFont="1" applyBorder="1" applyAlignment="1">
      <alignment horizontal="left" indent="6"/>
    </xf>
    <xf numFmtId="0" fontId="2" fillId="0" borderId="33" xfId="1" quotePrefix="1" applyFont="1" applyBorder="1" applyAlignment="1">
      <alignment horizontal="left" vertical="center" indent="4"/>
    </xf>
    <xf numFmtId="4" fontId="9" fillId="0" borderId="0" xfId="1" applyNumberFormat="1" applyFont="1" applyAlignment="1">
      <alignment horizontal="center" vertical="center"/>
    </xf>
    <xf numFmtId="4" fontId="5" fillId="0" borderId="0" xfId="1" applyNumberFormat="1" applyFont="1" applyAlignment="1">
      <alignment horizontal="center" vertical="center"/>
    </xf>
  </cellXfs>
  <cellStyles count="5">
    <cellStyle name="Excel Built-in Normal" xfId="4" xr:uid="{B958D3B0-EEA9-4871-9DD3-2B485021DB0A}"/>
    <cellStyle name="Normal" xfId="0" builtinId="0"/>
    <cellStyle name="Normal 2" xfId="1" xr:uid="{00000000-0005-0000-0000-000001000000}"/>
    <cellStyle name="Normal 2 2" xfId="2" xr:uid="{B91549A3-9215-45D1-A540-2EFC8043A747}"/>
    <cellStyle name="Normal 2 3" xfId="3" xr:uid="{DAB5C608-5BF7-4E5F-A926-C25E048AF58B}"/>
  </cellStyles>
  <dxfs count="146">
    <dxf>
      <font>
        <b/>
        <i val="0"/>
        <color theme="0" tint="-0.499984740745262"/>
      </font>
    </dxf>
    <dxf>
      <numFmt numFmtId="168" formatCode="&quot;&quot;"/>
    </dxf>
    <dxf>
      <fill>
        <patternFill>
          <bgColor rgb="FFFFFF00"/>
        </patternFill>
      </fill>
    </dxf>
    <dxf>
      <font>
        <b/>
        <i val="0"/>
        <color theme="0" tint="-0.499984740745262"/>
      </font>
    </dxf>
    <dxf>
      <font>
        <b/>
        <i val="0"/>
        <color theme="0" tint="-0.499984740745262"/>
      </font>
    </dxf>
    <dxf>
      <font>
        <b/>
        <i val="0"/>
        <color theme="0" tint="-0.499984740745262"/>
      </font>
    </dxf>
    <dxf>
      <font>
        <b/>
        <i val="0"/>
        <color theme="0" tint="-0.499984740745262"/>
      </font>
    </dxf>
    <dxf>
      <fill>
        <patternFill>
          <bgColor rgb="FFFFFF00"/>
        </patternFill>
      </fill>
    </dxf>
    <dxf>
      <numFmt numFmtId="168" formatCode="&quot;&quot;"/>
    </dxf>
    <dxf>
      <font>
        <b/>
        <i val="0"/>
        <color theme="0" tint="-0.499984740745262"/>
      </font>
    </dxf>
    <dxf>
      <numFmt numFmtId="169" formatCode="&quot;-&quot;"/>
    </dxf>
    <dxf>
      <numFmt numFmtId="169" formatCode="&quot;-&quot;"/>
    </dxf>
    <dxf>
      <numFmt numFmtId="169" formatCode="&quot;-&quot;"/>
    </dxf>
    <dxf>
      <numFmt numFmtId="169" formatCode="&quot;-&quot;"/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colors>
    <mruColors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514350</xdr:colOff>
      <xdr:row>0</xdr:row>
      <xdr:rowOff>0</xdr:rowOff>
    </xdr:from>
    <xdr:to>
      <xdr:col>7</xdr:col>
      <xdr:colOff>0</xdr:colOff>
      <xdr:row>3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938CEB9-B43C-44D1-9E52-6472628E0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0"/>
          <a:ext cx="16287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tudes/NEXITY/2021%20-%20Antibes%20Saint%20Claude/02%20-%20DCE/04%20-%20CCTP%20&amp;%20CDPGF/DPGF%20-%20TCE%20-%20St%20Claud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DC1\Commun\Etudes\SAGEC\SAGEC\2017%20-%20Terrasses%20du%20Chateau\02%20-%20DCE\04%20-%20CCTP%20&amp;%20CDPGF\DPGF-01-D&#233;mol-Terrassements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eco2.sharepoint.com/sites/COMMUN/Documents%20partages/CECO2%20Etude/NEXITY/2023%20-%20L'Escale%20-%20Golfe%20Juans/02%20-%20DCE/04%20-%20CCTP/DPGF%20-%20Escale%20-%20CES%20-%20maj%20061123%20-%20161123.xlsx" TargetMode="External"/><Relationship Id="rId1" Type="http://schemas.openxmlformats.org/officeDocument/2006/relationships/externalLinkPath" Target="/sites/COMMUN/Documents%20partages/CECO2%20Etude/NEXITY/2023%20-%20L'Escale%20-%20Golfe%20Juans/02%20-%20DCE/04%20-%20CCTP/DPGF%20-%20Escale%20-%20CES%20-%20maj%20061123%20-%2016112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Hors%20Banques/Area/CUISINE%20LYCEE%20ESTIENNE%20D'ORVES%20NICE/PRO/DQE%20CVC%20ET%20P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Hors%20Banques/Maison%20du%20Mineur/Etude/Elec/Estimation%20APD%20ELEC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4_étanc"/>
      <sheetName val="05_mext"/>
      <sheetName val="06_plât"/>
      <sheetName val="07_sols"/>
      <sheetName val="08_mint"/>
      <sheetName val="12_serr"/>
      <sheetName val="13_peint"/>
      <sheetName val="14_rav"/>
      <sheetName val="15_pdg"/>
      <sheetName val="16_asc"/>
      <sheetName val="19_isol"/>
      <sheetName val="20_cuv"/>
      <sheetName val="18_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_Démol_Terr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1 - Démol"/>
      <sheetName val="02 - Terr"/>
      <sheetName val="03 - GO"/>
      <sheetName val="04 - Charp Couv"/>
      <sheetName val="05 - Etanchéité"/>
      <sheetName val="06 - Pierre"/>
      <sheetName val="07 - Ravalement ITE"/>
      <sheetName val="08a - Mext PVC"/>
      <sheetName val="08b - Mext ALU"/>
      <sheetName val="09 - Plâtrerie"/>
      <sheetName val="10 - M Int"/>
      <sheetName val="11 - Carr"/>
      <sheetName val="12 - Peint"/>
      <sheetName val="13 - Plomb"/>
      <sheetName val="15a - Elec"/>
      <sheetName val="15b - Domo"/>
      <sheetName val="16 - Métal"/>
      <sheetName val="17 - PGar"/>
      <sheetName val="18 - Asc"/>
      <sheetName val="19 - Cuv"/>
      <sheetName val="20 - Isol - Prot"/>
      <sheetName val="21 - VRD"/>
      <sheetName val="22 - Esp Verts"/>
      <sheetName val="23a - Pisc Rev"/>
      <sheetName val="23b - Pisc Fil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>
        <row r="33">
          <cell r="B33" t="str">
            <v>VI-1.</v>
          </cell>
          <cell r="D33" t="str">
            <v>TRAITEMENT D'EAU</v>
          </cell>
        </row>
        <row r="41">
          <cell r="K41">
            <v>0</v>
          </cell>
        </row>
        <row r="43">
          <cell r="B43" t="str">
            <v>VI-2.</v>
          </cell>
          <cell r="D43" t="str">
            <v>FILTRE A SABLE</v>
          </cell>
        </row>
        <row r="46">
          <cell r="K46">
            <v>0</v>
          </cell>
        </row>
        <row r="48">
          <cell r="B48" t="str">
            <v>VI-3.</v>
          </cell>
          <cell r="D48" t="str">
            <v>POMPES</v>
          </cell>
        </row>
        <row r="51">
          <cell r="K51">
            <v>0</v>
          </cell>
        </row>
        <row r="53">
          <cell r="B53" t="str">
            <v>VI-4.</v>
          </cell>
          <cell r="D53" t="str">
            <v>SKIMMER</v>
          </cell>
        </row>
        <row r="56">
          <cell r="K56">
            <v>0</v>
          </cell>
        </row>
        <row r="58">
          <cell r="B58" t="str">
            <v>VI-5.</v>
          </cell>
          <cell r="D58" t="str">
            <v>BUSE DE REFOULEMENT</v>
          </cell>
        </row>
        <row r="61">
          <cell r="K61">
            <v>0</v>
          </cell>
        </row>
        <row r="63">
          <cell r="B63" t="str">
            <v>VI-6.</v>
          </cell>
          <cell r="D63" t="str">
            <v>BONDE DE FOND</v>
          </cell>
        </row>
        <row r="66">
          <cell r="K66">
            <v>0</v>
          </cell>
        </row>
        <row r="68">
          <cell r="B68" t="str">
            <v>VI-7.</v>
          </cell>
          <cell r="D68" t="str">
            <v>PRISE BALAI</v>
          </cell>
        </row>
        <row r="71">
          <cell r="K71">
            <v>0</v>
          </cell>
        </row>
        <row r="73">
          <cell r="B73" t="str">
            <v>VI-8.</v>
          </cell>
          <cell r="D73" t="str">
            <v>RESEAU DE DISTRIBUTION</v>
          </cell>
        </row>
        <row r="76">
          <cell r="K76">
            <v>0</v>
          </cell>
        </row>
        <row r="80">
          <cell r="B80" t="str">
            <v>VI-9.</v>
          </cell>
          <cell r="D80" t="str">
            <v>ELECTRICITE ET REGULATION</v>
          </cell>
        </row>
        <row r="83">
          <cell r="K83">
            <v>0</v>
          </cell>
        </row>
        <row r="85">
          <cell r="B85" t="str">
            <v>VI-10.</v>
          </cell>
          <cell r="D85" t="str">
            <v>ECLAIRAGE BASSIN</v>
          </cell>
        </row>
        <row r="90">
          <cell r="B90" t="str">
            <v>VI-11.</v>
          </cell>
          <cell r="D90" t="str">
            <v>EQUIPEMENT PEDILUVE</v>
          </cell>
        </row>
        <row r="96">
          <cell r="K96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re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re"/>
      <sheetName val="ESTIM APD "/>
      <sheetName val="feuille de calcul Estim DCE"/>
      <sheetName val="Récap Qtés"/>
      <sheetName val="Détails PU"/>
      <sheetName val="Luminaires"/>
    </sheetNames>
    <sheetDataSet>
      <sheetData sheetId="0"/>
      <sheetData sheetId="1"/>
      <sheetData sheetId="2"/>
      <sheetData sheetId="3"/>
      <sheetData sheetId="4"/>
      <sheetData sheetId="5">
        <row r="1">
          <cell r="G1">
            <v>0.7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58066-E532-4597-8968-AFB223DB78FD}">
  <sheetPr>
    <tabColor rgb="FF92D050"/>
    <pageSetUpPr fitToPage="1"/>
  </sheetPr>
  <dimension ref="A1:H207"/>
  <sheetViews>
    <sheetView showGridLines="0" tabSelected="1" zoomScaleNormal="100" zoomScaleSheetLayoutView="85" workbookViewId="0">
      <selection activeCell="G9" sqref="G9"/>
    </sheetView>
  </sheetViews>
  <sheetFormatPr baseColWidth="10" defaultColWidth="10.85546875" defaultRowHeight="12.75" x14ac:dyDescent="0.2"/>
  <cols>
    <col min="1" max="1" width="14.28515625" style="10" customWidth="1"/>
    <col min="2" max="2" width="56.85546875" style="10" customWidth="1"/>
    <col min="3" max="3" width="5.85546875" style="10" customWidth="1"/>
    <col min="4" max="4" width="8.7109375" style="90" customWidth="1"/>
    <col min="5" max="5" width="8.7109375" style="91" customWidth="1"/>
    <col min="6" max="6" width="10.7109375" style="14" customWidth="1"/>
    <col min="7" max="7" width="12.7109375" style="14" customWidth="1"/>
    <col min="8" max="8" width="10.85546875" style="10" customWidth="1"/>
    <col min="9" max="237" width="10.85546875" style="10"/>
    <col min="238" max="238" width="4.7109375" style="10" customWidth="1"/>
    <col min="239" max="239" width="50.7109375" style="10" customWidth="1"/>
    <col min="240" max="240" width="3.7109375" style="10" customWidth="1"/>
    <col min="241" max="242" width="8.7109375" style="10" customWidth="1"/>
    <col min="243" max="243" width="9.7109375" style="10" customWidth="1"/>
    <col min="244" max="244" width="13.5703125" style="10" customWidth="1"/>
    <col min="245" max="493" width="10.85546875" style="10"/>
    <col min="494" max="494" width="4.7109375" style="10" customWidth="1"/>
    <col min="495" max="495" width="50.7109375" style="10" customWidth="1"/>
    <col min="496" max="496" width="3.7109375" style="10" customWidth="1"/>
    <col min="497" max="498" width="8.7109375" style="10" customWidth="1"/>
    <col min="499" max="499" width="9.7109375" style="10" customWidth="1"/>
    <col min="500" max="500" width="13.5703125" style="10" customWidth="1"/>
    <col min="501" max="749" width="10.85546875" style="10"/>
    <col min="750" max="750" width="4.7109375" style="10" customWidth="1"/>
    <col min="751" max="751" width="50.7109375" style="10" customWidth="1"/>
    <col min="752" max="752" width="3.7109375" style="10" customWidth="1"/>
    <col min="753" max="754" width="8.7109375" style="10" customWidth="1"/>
    <col min="755" max="755" width="9.7109375" style="10" customWidth="1"/>
    <col min="756" max="756" width="13.5703125" style="10" customWidth="1"/>
    <col min="757" max="1005" width="10.85546875" style="10"/>
    <col min="1006" max="1006" width="4.7109375" style="10" customWidth="1"/>
    <col min="1007" max="1007" width="50.7109375" style="10" customWidth="1"/>
    <col min="1008" max="1008" width="3.7109375" style="10" customWidth="1"/>
    <col min="1009" max="1010" width="8.7109375" style="10" customWidth="1"/>
    <col min="1011" max="1011" width="9.7109375" style="10" customWidth="1"/>
    <col min="1012" max="1012" width="13.5703125" style="10" customWidth="1"/>
    <col min="1013" max="1261" width="10.85546875" style="10"/>
    <col min="1262" max="1262" width="4.7109375" style="10" customWidth="1"/>
    <col min="1263" max="1263" width="50.7109375" style="10" customWidth="1"/>
    <col min="1264" max="1264" width="3.7109375" style="10" customWidth="1"/>
    <col min="1265" max="1266" width="8.7109375" style="10" customWidth="1"/>
    <col min="1267" max="1267" width="9.7109375" style="10" customWidth="1"/>
    <col min="1268" max="1268" width="13.5703125" style="10" customWidth="1"/>
    <col min="1269" max="1517" width="10.85546875" style="10"/>
    <col min="1518" max="1518" width="4.7109375" style="10" customWidth="1"/>
    <col min="1519" max="1519" width="50.7109375" style="10" customWidth="1"/>
    <col min="1520" max="1520" width="3.7109375" style="10" customWidth="1"/>
    <col min="1521" max="1522" width="8.7109375" style="10" customWidth="1"/>
    <col min="1523" max="1523" width="9.7109375" style="10" customWidth="1"/>
    <col min="1524" max="1524" width="13.5703125" style="10" customWidth="1"/>
    <col min="1525" max="1773" width="10.85546875" style="10"/>
    <col min="1774" max="1774" width="4.7109375" style="10" customWidth="1"/>
    <col min="1775" max="1775" width="50.7109375" style="10" customWidth="1"/>
    <col min="1776" max="1776" width="3.7109375" style="10" customWidth="1"/>
    <col min="1777" max="1778" width="8.7109375" style="10" customWidth="1"/>
    <col min="1779" max="1779" width="9.7109375" style="10" customWidth="1"/>
    <col min="1780" max="1780" width="13.5703125" style="10" customWidth="1"/>
    <col min="1781" max="2029" width="10.85546875" style="10"/>
    <col min="2030" max="2030" width="4.7109375" style="10" customWidth="1"/>
    <col min="2031" max="2031" width="50.7109375" style="10" customWidth="1"/>
    <col min="2032" max="2032" width="3.7109375" style="10" customWidth="1"/>
    <col min="2033" max="2034" width="8.7109375" style="10" customWidth="1"/>
    <col min="2035" max="2035" width="9.7109375" style="10" customWidth="1"/>
    <col min="2036" max="2036" width="13.5703125" style="10" customWidth="1"/>
    <col min="2037" max="2285" width="10.85546875" style="10"/>
    <col min="2286" max="2286" width="4.7109375" style="10" customWidth="1"/>
    <col min="2287" max="2287" width="50.7109375" style="10" customWidth="1"/>
    <col min="2288" max="2288" width="3.7109375" style="10" customWidth="1"/>
    <col min="2289" max="2290" width="8.7109375" style="10" customWidth="1"/>
    <col min="2291" max="2291" width="9.7109375" style="10" customWidth="1"/>
    <col min="2292" max="2292" width="13.5703125" style="10" customWidth="1"/>
    <col min="2293" max="2541" width="10.85546875" style="10"/>
    <col min="2542" max="2542" width="4.7109375" style="10" customWidth="1"/>
    <col min="2543" max="2543" width="50.7109375" style="10" customWidth="1"/>
    <col min="2544" max="2544" width="3.7109375" style="10" customWidth="1"/>
    <col min="2545" max="2546" width="8.7109375" style="10" customWidth="1"/>
    <col min="2547" max="2547" width="9.7109375" style="10" customWidth="1"/>
    <col min="2548" max="2548" width="13.5703125" style="10" customWidth="1"/>
    <col min="2549" max="2797" width="10.85546875" style="10"/>
    <col min="2798" max="2798" width="4.7109375" style="10" customWidth="1"/>
    <col min="2799" max="2799" width="50.7109375" style="10" customWidth="1"/>
    <col min="2800" max="2800" width="3.7109375" style="10" customWidth="1"/>
    <col min="2801" max="2802" width="8.7109375" style="10" customWidth="1"/>
    <col min="2803" max="2803" width="9.7109375" style="10" customWidth="1"/>
    <col min="2804" max="2804" width="13.5703125" style="10" customWidth="1"/>
    <col min="2805" max="3053" width="10.85546875" style="10"/>
    <col min="3054" max="3054" width="4.7109375" style="10" customWidth="1"/>
    <col min="3055" max="3055" width="50.7109375" style="10" customWidth="1"/>
    <col min="3056" max="3056" width="3.7109375" style="10" customWidth="1"/>
    <col min="3057" max="3058" width="8.7109375" style="10" customWidth="1"/>
    <col min="3059" max="3059" width="9.7109375" style="10" customWidth="1"/>
    <col min="3060" max="3060" width="13.5703125" style="10" customWidth="1"/>
    <col min="3061" max="3309" width="10.85546875" style="10"/>
    <col min="3310" max="3310" width="4.7109375" style="10" customWidth="1"/>
    <col min="3311" max="3311" width="50.7109375" style="10" customWidth="1"/>
    <col min="3312" max="3312" width="3.7109375" style="10" customWidth="1"/>
    <col min="3313" max="3314" width="8.7109375" style="10" customWidth="1"/>
    <col min="3315" max="3315" width="9.7109375" style="10" customWidth="1"/>
    <col min="3316" max="3316" width="13.5703125" style="10" customWidth="1"/>
    <col min="3317" max="3565" width="10.85546875" style="10"/>
    <col min="3566" max="3566" width="4.7109375" style="10" customWidth="1"/>
    <col min="3567" max="3567" width="50.7109375" style="10" customWidth="1"/>
    <col min="3568" max="3568" width="3.7109375" style="10" customWidth="1"/>
    <col min="3569" max="3570" width="8.7109375" style="10" customWidth="1"/>
    <col min="3571" max="3571" width="9.7109375" style="10" customWidth="1"/>
    <col min="3572" max="3572" width="13.5703125" style="10" customWidth="1"/>
    <col min="3573" max="3821" width="10.85546875" style="10"/>
    <col min="3822" max="3822" width="4.7109375" style="10" customWidth="1"/>
    <col min="3823" max="3823" width="50.7109375" style="10" customWidth="1"/>
    <col min="3824" max="3824" width="3.7109375" style="10" customWidth="1"/>
    <col min="3825" max="3826" width="8.7109375" style="10" customWidth="1"/>
    <col min="3827" max="3827" width="9.7109375" style="10" customWidth="1"/>
    <col min="3828" max="3828" width="13.5703125" style="10" customWidth="1"/>
    <col min="3829" max="4077" width="10.85546875" style="10"/>
    <col min="4078" max="4078" width="4.7109375" style="10" customWidth="1"/>
    <col min="4079" max="4079" width="50.7109375" style="10" customWidth="1"/>
    <col min="4080" max="4080" width="3.7109375" style="10" customWidth="1"/>
    <col min="4081" max="4082" width="8.7109375" style="10" customWidth="1"/>
    <col min="4083" max="4083" width="9.7109375" style="10" customWidth="1"/>
    <col min="4084" max="4084" width="13.5703125" style="10" customWidth="1"/>
    <col min="4085" max="4333" width="10.85546875" style="10"/>
    <col min="4334" max="4334" width="4.7109375" style="10" customWidth="1"/>
    <col min="4335" max="4335" width="50.7109375" style="10" customWidth="1"/>
    <col min="4336" max="4336" width="3.7109375" style="10" customWidth="1"/>
    <col min="4337" max="4338" width="8.7109375" style="10" customWidth="1"/>
    <col min="4339" max="4339" width="9.7109375" style="10" customWidth="1"/>
    <col min="4340" max="4340" width="13.5703125" style="10" customWidth="1"/>
    <col min="4341" max="4589" width="10.85546875" style="10"/>
    <col min="4590" max="4590" width="4.7109375" style="10" customWidth="1"/>
    <col min="4591" max="4591" width="50.7109375" style="10" customWidth="1"/>
    <col min="4592" max="4592" width="3.7109375" style="10" customWidth="1"/>
    <col min="4593" max="4594" width="8.7109375" style="10" customWidth="1"/>
    <col min="4595" max="4595" width="9.7109375" style="10" customWidth="1"/>
    <col min="4596" max="4596" width="13.5703125" style="10" customWidth="1"/>
    <col min="4597" max="4845" width="10.85546875" style="10"/>
    <col min="4846" max="4846" width="4.7109375" style="10" customWidth="1"/>
    <col min="4847" max="4847" width="50.7109375" style="10" customWidth="1"/>
    <col min="4848" max="4848" width="3.7109375" style="10" customWidth="1"/>
    <col min="4849" max="4850" width="8.7109375" style="10" customWidth="1"/>
    <col min="4851" max="4851" width="9.7109375" style="10" customWidth="1"/>
    <col min="4852" max="4852" width="13.5703125" style="10" customWidth="1"/>
    <col min="4853" max="5101" width="10.85546875" style="10"/>
    <col min="5102" max="5102" width="4.7109375" style="10" customWidth="1"/>
    <col min="5103" max="5103" width="50.7109375" style="10" customWidth="1"/>
    <col min="5104" max="5104" width="3.7109375" style="10" customWidth="1"/>
    <col min="5105" max="5106" width="8.7109375" style="10" customWidth="1"/>
    <col min="5107" max="5107" width="9.7109375" style="10" customWidth="1"/>
    <col min="5108" max="5108" width="13.5703125" style="10" customWidth="1"/>
    <col min="5109" max="5357" width="10.85546875" style="10"/>
    <col min="5358" max="5358" width="4.7109375" style="10" customWidth="1"/>
    <col min="5359" max="5359" width="50.7109375" style="10" customWidth="1"/>
    <col min="5360" max="5360" width="3.7109375" style="10" customWidth="1"/>
    <col min="5361" max="5362" width="8.7109375" style="10" customWidth="1"/>
    <col min="5363" max="5363" width="9.7109375" style="10" customWidth="1"/>
    <col min="5364" max="5364" width="13.5703125" style="10" customWidth="1"/>
    <col min="5365" max="5613" width="10.85546875" style="10"/>
    <col min="5614" max="5614" width="4.7109375" style="10" customWidth="1"/>
    <col min="5615" max="5615" width="50.7109375" style="10" customWidth="1"/>
    <col min="5616" max="5616" width="3.7109375" style="10" customWidth="1"/>
    <col min="5617" max="5618" width="8.7109375" style="10" customWidth="1"/>
    <col min="5619" max="5619" width="9.7109375" style="10" customWidth="1"/>
    <col min="5620" max="5620" width="13.5703125" style="10" customWidth="1"/>
    <col min="5621" max="5869" width="10.85546875" style="10"/>
    <col min="5870" max="5870" width="4.7109375" style="10" customWidth="1"/>
    <col min="5871" max="5871" width="50.7109375" style="10" customWidth="1"/>
    <col min="5872" max="5872" width="3.7109375" style="10" customWidth="1"/>
    <col min="5873" max="5874" width="8.7109375" style="10" customWidth="1"/>
    <col min="5875" max="5875" width="9.7109375" style="10" customWidth="1"/>
    <col min="5876" max="5876" width="13.5703125" style="10" customWidth="1"/>
    <col min="5877" max="6125" width="10.85546875" style="10"/>
    <col min="6126" max="6126" width="4.7109375" style="10" customWidth="1"/>
    <col min="6127" max="6127" width="50.7109375" style="10" customWidth="1"/>
    <col min="6128" max="6128" width="3.7109375" style="10" customWidth="1"/>
    <col min="6129" max="6130" width="8.7109375" style="10" customWidth="1"/>
    <col min="6131" max="6131" width="9.7109375" style="10" customWidth="1"/>
    <col min="6132" max="6132" width="13.5703125" style="10" customWidth="1"/>
    <col min="6133" max="6381" width="10.85546875" style="10"/>
    <col min="6382" max="6382" width="4.7109375" style="10" customWidth="1"/>
    <col min="6383" max="6383" width="50.7109375" style="10" customWidth="1"/>
    <col min="6384" max="6384" width="3.7109375" style="10" customWidth="1"/>
    <col min="6385" max="6386" width="8.7109375" style="10" customWidth="1"/>
    <col min="6387" max="6387" width="9.7109375" style="10" customWidth="1"/>
    <col min="6388" max="6388" width="13.5703125" style="10" customWidth="1"/>
    <col min="6389" max="6637" width="10.85546875" style="10"/>
    <col min="6638" max="6638" width="4.7109375" style="10" customWidth="1"/>
    <col min="6639" max="6639" width="50.7109375" style="10" customWidth="1"/>
    <col min="6640" max="6640" width="3.7109375" style="10" customWidth="1"/>
    <col min="6641" max="6642" width="8.7109375" style="10" customWidth="1"/>
    <col min="6643" max="6643" width="9.7109375" style="10" customWidth="1"/>
    <col min="6644" max="6644" width="13.5703125" style="10" customWidth="1"/>
    <col min="6645" max="6893" width="10.85546875" style="10"/>
    <col min="6894" max="6894" width="4.7109375" style="10" customWidth="1"/>
    <col min="6895" max="6895" width="50.7109375" style="10" customWidth="1"/>
    <col min="6896" max="6896" width="3.7109375" style="10" customWidth="1"/>
    <col min="6897" max="6898" width="8.7109375" style="10" customWidth="1"/>
    <col min="6899" max="6899" width="9.7109375" style="10" customWidth="1"/>
    <col min="6900" max="6900" width="13.5703125" style="10" customWidth="1"/>
    <col min="6901" max="7149" width="10.85546875" style="10"/>
    <col min="7150" max="7150" width="4.7109375" style="10" customWidth="1"/>
    <col min="7151" max="7151" width="50.7109375" style="10" customWidth="1"/>
    <col min="7152" max="7152" width="3.7109375" style="10" customWidth="1"/>
    <col min="7153" max="7154" width="8.7109375" style="10" customWidth="1"/>
    <col min="7155" max="7155" width="9.7109375" style="10" customWidth="1"/>
    <col min="7156" max="7156" width="13.5703125" style="10" customWidth="1"/>
    <col min="7157" max="7405" width="10.85546875" style="10"/>
    <col min="7406" max="7406" width="4.7109375" style="10" customWidth="1"/>
    <col min="7407" max="7407" width="50.7109375" style="10" customWidth="1"/>
    <col min="7408" max="7408" width="3.7109375" style="10" customWidth="1"/>
    <col min="7409" max="7410" width="8.7109375" style="10" customWidth="1"/>
    <col min="7411" max="7411" width="9.7109375" style="10" customWidth="1"/>
    <col min="7412" max="7412" width="13.5703125" style="10" customWidth="1"/>
    <col min="7413" max="7661" width="10.85546875" style="10"/>
    <col min="7662" max="7662" width="4.7109375" style="10" customWidth="1"/>
    <col min="7663" max="7663" width="50.7109375" style="10" customWidth="1"/>
    <col min="7664" max="7664" width="3.7109375" style="10" customWidth="1"/>
    <col min="7665" max="7666" width="8.7109375" style="10" customWidth="1"/>
    <col min="7667" max="7667" width="9.7109375" style="10" customWidth="1"/>
    <col min="7668" max="7668" width="13.5703125" style="10" customWidth="1"/>
    <col min="7669" max="7917" width="10.85546875" style="10"/>
    <col min="7918" max="7918" width="4.7109375" style="10" customWidth="1"/>
    <col min="7919" max="7919" width="50.7109375" style="10" customWidth="1"/>
    <col min="7920" max="7920" width="3.7109375" style="10" customWidth="1"/>
    <col min="7921" max="7922" width="8.7109375" style="10" customWidth="1"/>
    <col min="7923" max="7923" width="9.7109375" style="10" customWidth="1"/>
    <col min="7924" max="7924" width="13.5703125" style="10" customWidth="1"/>
    <col min="7925" max="8173" width="10.85546875" style="10"/>
    <col min="8174" max="8174" width="4.7109375" style="10" customWidth="1"/>
    <col min="8175" max="8175" width="50.7109375" style="10" customWidth="1"/>
    <col min="8176" max="8176" width="3.7109375" style="10" customWidth="1"/>
    <col min="8177" max="8178" width="8.7109375" style="10" customWidth="1"/>
    <col min="8179" max="8179" width="9.7109375" style="10" customWidth="1"/>
    <col min="8180" max="8180" width="13.5703125" style="10" customWidth="1"/>
    <col min="8181" max="8429" width="10.85546875" style="10"/>
    <col min="8430" max="8430" width="4.7109375" style="10" customWidth="1"/>
    <col min="8431" max="8431" width="50.7109375" style="10" customWidth="1"/>
    <col min="8432" max="8432" width="3.7109375" style="10" customWidth="1"/>
    <col min="8433" max="8434" width="8.7109375" style="10" customWidth="1"/>
    <col min="8435" max="8435" width="9.7109375" style="10" customWidth="1"/>
    <col min="8436" max="8436" width="13.5703125" style="10" customWidth="1"/>
    <col min="8437" max="8685" width="10.85546875" style="10"/>
    <col min="8686" max="8686" width="4.7109375" style="10" customWidth="1"/>
    <col min="8687" max="8687" width="50.7109375" style="10" customWidth="1"/>
    <col min="8688" max="8688" width="3.7109375" style="10" customWidth="1"/>
    <col min="8689" max="8690" width="8.7109375" style="10" customWidth="1"/>
    <col min="8691" max="8691" width="9.7109375" style="10" customWidth="1"/>
    <col min="8692" max="8692" width="13.5703125" style="10" customWidth="1"/>
    <col min="8693" max="8941" width="10.85546875" style="10"/>
    <col min="8942" max="8942" width="4.7109375" style="10" customWidth="1"/>
    <col min="8943" max="8943" width="50.7109375" style="10" customWidth="1"/>
    <col min="8944" max="8944" width="3.7109375" style="10" customWidth="1"/>
    <col min="8945" max="8946" width="8.7109375" style="10" customWidth="1"/>
    <col min="8947" max="8947" width="9.7109375" style="10" customWidth="1"/>
    <col min="8948" max="8948" width="13.5703125" style="10" customWidth="1"/>
    <col min="8949" max="9197" width="10.85546875" style="10"/>
    <col min="9198" max="9198" width="4.7109375" style="10" customWidth="1"/>
    <col min="9199" max="9199" width="50.7109375" style="10" customWidth="1"/>
    <col min="9200" max="9200" width="3.7109375" style="10" customWidth="1"/>
    <col min="9201" max="9202" width="8.7109375" style="10" customWidth="1"/>
    <col min="9203" max="9203" width="9.7109375" style="10" customWidth="1"/>
    <col min="9204" max="9204" width="13.5703125" style="10" customWidth="1"/>
    <col min="9205" max="9453" width="10.85546875" style="10"/>
    <col min="9454" max="9454" width="4.7109375" style="10" customWidth="1"/>
    <col min="9455" max="9455" width="50.7109375" style="10" customWidth="1"/>
    <col min="9456" max="9456" width="3.7109375" style="10" customWidth="1"/>
    <col min="9457" max="9458" width="8.7109375" style="10" customWidth="1"/>
    <col min="9459" max="9459" width="9.7109375" style="10" customWidth="1"/>
    <col min="9460" max="9460" width="13.5703125" style="10" customWidth="1"/>
    <col min="9461" max="9709" width="10.85546875" style="10"/>
    <col min="9710" max="9710" width="4.7109375" style="10" customWidth="1"/>
    <col min="9711" max="9711" width="50.7109375" style="10" customWidth="1"/>
    <col min="9712" max="9712" width="3.7109375" style="10" customWidth="1"/>
    <col min="9713" max="9714" width="8.7109375" style="10" customWidth="1"/>
    <col min="9715" max="9715" width="9.7109375" style="10" customWidth="1"/>
    <col min="9716" max="9716" width="13.5703125" style="10" customWidth="1"/>
    <col min="9717" max="9965" width="10.85546875" style="10"/>
    <col min="9966" max="9966" width="4.7109375" style="10" customWidth="1"/>
    <col min="9967" max="9967" width="50.7109375" style="10" customWidth="1"/>
    <col min="9968" max="9968" width="3.7109375" style="10" customWidth="1"/>
    <col min="9969" max="9970" width="8.7109375" style="10" customWidth="1"/>
    <col min="9971" max="9971" width="9.7109375" style="10" customWidth="1"/>
    <col min="9972" max="9972" width="13.5703125" style="10" customWidth="1"/>
    <col min="9973" max="10221" width="10.85546875" style="10"/>
    <col min="10222" max="10222" width="4.7109375" style="10" customWidth="1"/>
    <col min="10223" max="10223" width="50.7109375" style="10" customWidth="1"/>
    <col min="10224" max="10224" width="3.7109375" style="10" customWidth="1"/>
    <col min="10225" max="10226" width="8.7109375" style="10" customWidth="1"/>
    <col min="10227" max="10227" width="9.7109375" style="10" customWidth="1"/>
    <col min="10228" max="10228" width="13.5703125" style="10" customWidth="1"/>
    <col min="10229" max="10477" width="10.85546875" style="10"/>
    <col min="10478" max="10478" width="4.7109375" style="10" customWidth="1"/>
    <col min="10479" max="10479" width="50.7109375" style="10" customWidth="1"/>
    <col min="10480" max="10480" width="3.7109375" style="10" customWidth="1"/>
    <col min="10481" max="10482" width="8.7109375" style="10" customWidth="1"/>
    <col min="10483" max="10483" width="9.7109375" style="10" customWidth="1"/>
    <col min="10484" max="10484" width="13.5703125" style="10" customWidth="1"/>
    <col min="10485" max="10733" width="10.85546875" style="10"/>
    <col min="10734" max="10734" width="4.7109375" style="10" customWidth="1"/>
    <col min="10735" max="10735" width="50.7109375" style="10" customWidth="1"/>
    <col min="10736" max="10736" width="3.7109375" style="10" customWidth="1"/>
    <col min="10737" max="10738" width="8.7109375" style="10" customWidth="1"/>
    <col min="10739" max="10739" width="9.7109375" style="10" customWidth="1"/>
    <col min="10740" max="10740" width="13.5703125" style="10" customWidth="1"/>
    <col min="10741" max="10989" width="10.85546875" style="10"/>
    <col min="10990" max="10990" width="4.7109375" style="10" customWidth="1"/>
    <col min="10991" max="10991" width="50.7109375" style="10" customWidth="1"/>
    <col min="10992" max="10992" width="3.7109375" style="10" customWidth="1"/>
    <col min="10993" max="10994" width="8.7109375" style="10" customWidth="1"/>
    <col min="10995" max="10995" width="9.7109375" style="10" customWidth="1"/>
    <col min="10996" max="10996" width="13.5703125" style="10" customWidth="1"/>
    <col min="10997" max="11245" width="10.85546875" style="10"/>
    <col min="11246" max="11246" width="4.7109375" style="10" customWidth="1"/>
    <col min="11247" max="11247" width="50.7109375" style="10" customWidth="1"/>
    <col min="11248" max="11248" width="3.7109375" style="10" customWidth="1"/>
    <col min="11249" max="11250" width="8.7109375" style="10" customWidth="1"/>
    <col min="11251" max="11251" width="9.7109375" style="10" customWidth="1"/>
    <col min="11252" max="11252" width="13.5703125" style="10" customWidth="1"/>
    <col min="11253" max="11501" width="10.85546875" style="10"/>
    <col min="11502" max="11502" width="4.7109375" style="10" customWidth="1"/>
    <col min="11503" max="11503" width="50.7109375" style="10" customWidth="1"/>
    <col min="11504" max="11504" width="3.7109375" style="10" customWidth="1"/>
    <col min="11505" max="11506" width="8.7109375" style="10" customWidth="1"/>
    <col min="11507" max="11507" width="9.7109375" style="10" customWidth="1"/>
    <col min="11508" max="11508" width="13.5703125" style="10" customWidth="1"/>
    <col min="11509" max="11757" width="10.85546875" style="10"/>
    <col min="11758" max="11758" width="4.7109375" style="10" customWidth="1"/>
    <col min="11759" max="11759" width="50.7109375" style="10" customWidth="1"/>
    <col min="11760" max="11760" width="3.7109375" style="10" customWidth="1"/>
    <col min="11761" max="11762" width="8.7109375" style="10" customWidth="1"/>
    <col min="11763" max="11763" width="9.7109375" style="10" customWidth="1"/>
    <col min="11764" max="11764" width="13.5703125" style="10" customWidth="1"/>
    <col min="11765" max="12013" width="10.85546875" style="10"/>
    <col min="12014" max="12014" width="4.7109375" style="10" customWidth="1"/>
    <col min="12015" max="12015" width="50.7109375" style="10" customWidth="1"/>
    <col min="12016" max="12016" width="3.7109375" style="10" customWidth="1"/>
    <col min="12017" max="12018" width="8.7109375" style="10" customWidth="1"/>
    <col min="12019" max="12019" width="9.7109375" style="10" customWidth="1"/>
    <col min="12020" max="12020" width="13.5703125" style="10" customWidth="1"/>
    <col min="12021" max="12269" width="10.85546875" style="10"/>
    <col min="12270" max="12270" width="4.7109375" style="10" customWidth="1"/>
    <col min="12271" max="12271" width="50.7109375" style="10" customWidth="1"/>
    <col min="12272" max="12272" width="3.7109375" style="10" customWidth="1"/>
    <col min="12273" max="12274" width="8.7109375" style="10" customWidth="1"/>
    <col min="12275" max="12275" width="9.7109375" style="10" customWidth="1"/>
    <col min="12276" max="12276" width="13.5703125" style="10" customWidth="1"/>
    <col min="12277" max="12525" width="10.85546875" style="10"/>
    <col min="12526" max="12526" width="4.7109375" style="10" customWidth="1"/>
    <col min="12527" max="12527" width="50.7109375" style="10" customWidth="1"/>
    <col min="12528" max="12528" width="3.7109375" style="10" customWidth="1"/>
    <col min="12529" max="12530" width="8.7109375" style="10" customWidth="1"/>
    <col min="12531" max="12531" width="9.7109375" style="10" customWidth="1"/>
    <col min="12532" max="12532" width="13.5703125" style="10" customWidth="1"/>
    <col min="12533" max="12781" width="10.85546875" style="10"/>
    <col min="12782" max="12782" width="4.7109375" style="10" customWidth="1"/>
    <col min="12783" max="12783" width="50.7109375" style="10" customWidth="1"/>
    <col min="12784" max="12784" width="3.7109375" style="10" customWidth="1"/>
    <col min="12785" max="12786" width="8.7109375" style="10" customWidth="1"/>
    <col min="12787" max="12787" width="9.7109375" style="10" customWidth="1"/>
    <col min="12788" max="12788" width="13.5703125" style="10" customWidth="1"/>
    <col min="12789" max="13037" width="10.85546875" style="10"/>
    <col min="13038" max="13038" width="4.7109375" style="10" customWidth="1"/>
    <col min="13039" max="13039" width="50.7109375" style="10" customWidth="1"/>
    <col min="13040" max="13040" width="3.7109375" style="10" customWidth="1"/>
    <col min="13041" max="13042" width="8.7109375" style="10" customWidth="1"/>
    <col min="13043" max="13043" width="9.7109375" style="10" customWidth="1"/>
    <col min="13044" max="13044" width="13.5703125" style="10" customWidth="1"/>
    <col min="13045" max="13293" width="10.85546875" style="10"/>
    <col min="13294" max="13294" width="4.7109375" style="10" customWidth="1"/>
    <col min="13295" max="13295" width="50.7109375" style="10" customWidth="1"/>
    <col min="13296" max="13296" width="3.7109375" style="10" customWidth="1"/>
    <col min="13297" max="13298" width="8.7109375" style="10" customWidth="1"/>
    <col min="13299" max="13299" width="9.7109375" style="10" customWidth="1"/>
    <col min="13300" max="13300" width="13.5703125" style="10" customWidth="1"/>
    <col min="13301" max="13549" width="10.85546875" style="10"/>
    <col min="13550" max="13550" width="4.7109375" style="10" customWidth="1"/>
    <col min="13551" max="13551" width="50.7109375" style="10" customWidth="1"/>
    <col min="13552" max="13552" width="3.7109375" style="10" customWidth="1"/>
    <col min="13553" max="13554" width="8.7109375" style="10" customWidth="1"/>
    <col min="13555" max="13555" width="9.7109375" style="10" customWidth="1"/>
    <col min="13556" max="13556" width="13.5703125" style="10" customWidth="1"/>
    <col min="13557" max="13805" width="10.85546875" style="10"/>
    <col min="13806" max="13806" width="4.7109375" style="10" customWidth="1"/>
    <col min="13807" max="13807" width="50.7109375" style="10" customWidth="1"/>
    <col min="13808" max="13808" width="3.7109375" style="10" customWidth="1"/>
    <col min="13809" max="13810" width="8.7109375" style="10" customWidth="1"/>
    <col min="13811" max="13811" width="9.7109375" style="10" customWidth="1"/>
    <col min="13812" max="13812" width="13.5703125" style="10" customWidth="1"/>
    <col min="13813" max="14061" width="10.85546875" style="10"/>
    <col min="14062" max="14062" width="4.7109375" style="10" customWidth="1"/>
    <col min="14063" max="14063" width="50.7109375" style="10" customWidth="1"/>
    <col min="14064" max="14064" width="3.7109375" style="10" customWidth="1"/>
    <col min="14065" max="14066" width="8.7109375" style="10" customWidth="1"/>
    <col min="14067" max="14067" width="9.7109375" style="10" customWidth="1"/>
    <col min="14068" max="14068" width="13.5703125" style="10" customWidth="1"/>
    <col min="14069" max="14317" width="10.85546875" style="10"/>
    <col min="14318" max="14318" width="4.7109375" style="10" customWidth="1"/>
    <col min="14319" max="14319" width="50.7109375" style="10" customWidth="1"/>
    <col min="14320" max="14320" width="3.7109375" style="10" customWidth="1"/>
    <col min="14321" max="14322" width="8.7109375" style="10" customWidth="1"/>
    <col min="14323" max="14323" width="9.7109375" style="10" customWidth="1"/>
    <col min="14324" max="14324" width="13.5703125" style="10" customWidth="1"/>
    <col min="14325" max="14573" width="10.85546875" style="10"/>
    <col min="14574" max="14574" width="4.7109375" style="10" customWidth="1"/>
    <col min="14575" max="14575" width="50.7109375" style="10" customWidth="1"/>
    <col min="14576" max="14576" width="3.7109375" style="10" customWidth="1"/>
    <col min="14577" max="14578" width="8.7109375" style="10" customWidth="1"/>
    <col min="14579" max="14579" width="9.7109375" style="10" customWidth="1"/>
    <col min="14580" max="14580" width="13.5703125" style="10" customWidth="1"/>
    <col min="14581" max="14829" width="10.85546875" style="10"/>
    <col min="14830" max="14830" width="4.7109375" style="10" customWidth="1"/>
    <col min="14831" max="14831" width="50.7109375" style="10" customWidth="1"/>
    <col min="14832" max="14832" width="3.7109375" style="10" customWidth="1"/>
    <col min="14833" max="14834" width="8.7109375" style="10" customWidth="1"/>
    <col min="14835" max="14835" width="9.7109375" style="10" customWidth="1"/>
    <col min="14836" max="14836" width="13.5703125" style="10" customWidth="1"/>
    <col min="14837" max="15085" width="10.85546875" style="10"/>
    <col min="15086" max="15086" width="4.7109375" style="10" customWidth="1"/>
    <col min="15087" max="15087" width="50.7109375" style="10" customWidth="1"/>
    <col min="15088" max="15088" width="3.7109375" style="10" customWidth="1"/>
    <col min="15089" max="15090" width="8.7109375" style="10" customWidth="1"/>
    <col min="15091" max="15091" width="9.7109375" style="10" customWidth="1"/>
    <col min="15092" max="15092" width="13.5703125" style="10" customWidth="1"/>
    <col min="15093" max="15341" width="10.85546875" style="10"/>
    <col min="15342" max="15342" width="4.7109375" style="10" customWidth="1"/>
    <col min="15343" max="15343" width="50.7109375" style="10" customWidth="1"/>
    <col min="15344" max="15344" width="3.7109375" style="10" customWidth="1"/>
    <col min="15345" max="15346" width="8.7109375" style="10" customWidth="1"/>
    <col min="15347" max="15347" width="9.7109375" style="10" customWidth="1"/>
    <col min="15348" max="15348" width="13.5703125" style="10" customWidth="1"/>
    <col min="15349" max="15597" width="10.85546875" style="10"/>
    <col min="15598" max="15598" width="4.7109375" style="10" customWidth="1"/>
    <col min="15599" max="15599" width="50.7109375" style="10" customWidth="1"/>
    <col min="15600" max="15600" width="3.7109375" style="10" customWidth="1"/>
    <col min="15601" max="15602" width="8.7109375" style="10" customWidth="1"/>
    <col min="15603" max="15603" width="9.7109375" style="10" customWidth="1"/>
    <col min="15604" max="15604" width="13.5703125" style="10" customWidth="1"/>
    <col min="15605" max="15853" width="10.85546875" style="10"/>
    <col min="15854" max="15854" width="4.7109375" style="10" customWidth="1"/>
    <col min="15855" max="15855" width="50.7109375" style="10" customWidth="1"/>
    <col min="15856" max="15856" width="3.7109375" style="10" customWidth="1"/>
    <col min="15857" max="15858" width="8.7109375" style="10" customWidth="1"/>
    <col min="15859" max="15859" width="9.7109375" style="10" customWidth="1"/>
    <col min="15860" max="15860" width="13.5703125" style="10" customWidth="1"/>
    <col min="15861" max="16109" width="10.85546875" style="10"/>
    <col min="16110" max="16110" width="4.7109375" style="10" customWidth="1"/>
    <col min="16111" max="16111" width="50.7109375" style="10" customWidth="1"/>
    <col min="16112" max="16112" width="3.7109375" style="10" customWidth="1"/>
    <col min="16113" max="16114" width="8.7109375" style="10" customWidth="1"/>
    <col min="16115" max="16115" width="9.7109375" style="10" customWidth="1"/>
    <col min="16116" max="16116" width="13.5703125" style="10" customWidth="1"/>
    <col min="16117" max="16384" width="10.85546875" style="10"/>
  </cols>
  <sheetData>
    <row r="1" spans="1:8" s="6" customFormat="1" ht="15" customHeight="1" x14ac:dyDescent="0.25">
      <c r="A1" s="2"/>
      <c r="D1" s="75"/>
      <c r="E1" s="76"/>
      <c r="F1" s="7"/>
      <c r="G1" s="7"/>
    </row>
    <row r="2" spans="1:8" s="6" customFormat="1" ht="15" customHeight="1" x14ac:dyDescent="0.25">
      <c r="A2" s="4"/>
      <c r="D2" s="75"/>
      <c r="E2" s="76"/>
      <c r="F2" s="7"/>
      <c r="G2" s="7"/>
    </row>
    <row r="3" spans="1:8" s="6" customFormat="1" ht="30.75" customHeight="1" x14ac:dyDescent="0.25">
      <c r="B3" s="136" t="s">
        <v>78</v>
      </c>
      <c r="C3" s="22"/>
      <c r="D3" s="77"/>
      <c r="E3" s="78"/>
      <c r="F3" s="7"/>
      <c r="G3" s="7"/>
    </row>
    <row r="4" spans="1:8" s="6" customFormat="1" ht="15" customHeight="1" x14ac:dyDescent="0.25">
      <c r="B4" s="134" t="s">
        <v>54</v>
      </c>
      <c r="C4" s="23"/>
      <c r="D4" s="79"/>
      <c r="E4" s="80"/>
      <c r="F4" s="180" t="s">
        <v>79</v>
      </c>
      <c r="G4" s="180"/>
    </row>
    <row r="5" spans="1:8" s="6" customFormat="1" ht="15" customHeight="1" x14ac:dyDescent="0.25">
      <c r="B5" s="135" t="s">
        <v>55</v>
      </c>
      <c r="D5" s="75"/>
      <c r="E5" s="81"/>
      <c r="F5" s="181" t="s">
        <v>80</v>
      </c>
      <c r="G5" s="181"/>
    </row>
    <row r="6" spans="1:8" s="6" customFormat="1" ht="15" customHeight="1" x14ac:dyDescent="0.25">
      <c r="D6" s="75"/>
      <c r="E6" s="82"/>
      <c r="F6" s="7"/>
      <c r="G6" s="7"/>
    </row>
    <row r="7" spans="1:8" ht="20.25" customHeight="1" thickBot="1" x14ac:dyDescent="0.25">
      <c r="A7" s="8" t="s">
        <v>49</v>
      </c>
      <c r="B7" s="9"/>
      <c r="C7" s="9"/>
      <c r="D7" s="83"/>
      <c r="E7" s="84"/>
      <c r="F7" s="94"/>
      <c r="G7" s="95"/>
    </row>
    <row r="8" spans="1:8" ht="20.100000000000001" customHeight="1" x14ac:dyDescent="0.2">
      <c r="A8" s="137" t="s">
        <v>81</v>
      </c>
      <c r="B8" s="127"/>
      <c r="C8" s="128"/>
      <c r="D8" s="129"/>
      <c r="E8" s="130"/>
      <c r="F8" s="131"/>
      <c r="G8" s="171" t="s">
        <v>138</v>
      </c>
    </row>
    <row r="9" spans="1:8" ht="20.100000000000001" customHeight="1" x14ac:dyDescent="0.2">
      <c r="A9" s="11">
        <v>7</v>
      </c>
      <c r="B9" s="12" t="s">
        <v>50</v>
      </c>
      <c r="C9" s="13"/>
      <c r="D9" s="85"/>
      <c r="E9" s="86"/>
      <c r="F9" s="96"/>
      <c r="G9" s="96"/>
    </row>
    <row r="10" spans="1:8" ht="38.1" customHeight="1" x14ac:dyDescent="0.2">
      <c r="A10" s="124" t="s">
        <v>5</v>
      </c>
      <c r="B10" s="125"/>
      <c r="C10" s="125"/>
      <c r="D10" s="126"/>
      <c r="E10" s="126"/>
      <c r="F10" s="133"/>
      <c r="G10" s="133"/>
      <c r="H10" s="10" t="s">
        <v>56</v>
      </c>
    </row>
    <row r="11" spans="1:8" ht="5.0999999999999996" customHeight="1" thickBot="1" x14ac:dyDescent="0.25">
      <c r="A11" s="15"/>
      <c r="B11" s="15"/>
      <c r="C11" s="15"/>
      <c r="D11" s="87"/>
      <c r="E11" s="88"/>
      <c r="F11" s="16"/>
      <c r="G11" s="16"/>
    </row>
    <row r="12" spans="1:8" ht="24.75" thickBot="1" x14ac:dyDescent="0.25">
      <c r="A12" s="17" t="s">
        <v>10</v>
      </c>
      <c r="B12" s="18" t="s">
        <v>9</v>
      </c>
      <c r="C12" s="19" t="s">
        <v>8</v>
      </c>
      <c r="D12" s="72" t="s">
        <v>53</v>
      </c>
      <c r="E12" s="100" t="s">
        <v>35</v>
      </c>
      <c r="F12" s="20" t="s">
        <v>7</v>
      </c>
      <c r="G12" s="21" t="s">
        <v>6</v>
      </c>
    </row>
    <row r="13" spans="1:8" s="27" customFormat="1" ht="12.75" customHeight="1" x14ac:dyDescent="0.2">
      <c r="A13" s="49"/>
      <c r="B13" s="55"/>
      <c r="C13" s="56"/>
      <c r="D13" s="92"/>
      <c r="E13" s="93"/>
      <c r="F13" s="57"/>
      <c r="G13" s="58"/>
    </row>
    <row r="14" spans="1:8" s="27" customFormat="1" ht="12.75" customHeight="1" x14ac:dyDescent="0.2">
      <c r="A14" s="50" t="s">
        <v>25</v>
      </c>
      <c r="B14" s="59" t="s">
        <v>51</v>
      </c>
      <c r="C14" s="42"/>
      <c r="D14" s="43"/>
      <c r="E14" s="89"/>
      <c r="F14" s="54"/>
      <c r="G14" s="40">
        <f>IF($C14="SO","Sans objet",IF($C14="-","Hors lot",IF($C14="PM","Pour mémoire",IF(E14,F14*E14,F14*$D14))))</f>
        <v>0</v>
      </c>
    </row>
    <row r="15" spans="1:8" s="27" customFormat="1" ht="12.75" customHeight="1" x14ac:dyDescent="0.2">
      <c r="A15" s="45"/>
      <c r="B15" s="46"/>
      <c r="C15" s="42"/>
      <c r="D15" s="43"/>
      <c r="E15" s="89"/>
      <c r="F15" s="54"/>
      <c r="G15" s="40">
        <f t="shared" ref="G15:G76" si="0">IF($C15="SO","Sans objet",IF($C15="-","Hors lot",IF($C15="PM","Pour mémoire",IF(E15,F15*E15,F15*$D15))))</f>
        <v>0</v>
      </c>
    </row>
    <row r="16" spans="1:8" s="28" customFormat="1" ht="12.75" customHeight="1" x14ac:dyDescent="0.2">
      <c r="A16" s="47" t="s">
        <v>26</v>
      </c>
      <c r="B16" s="41" t="s">
        <v>12</v>
      </c>
      <c r="C16" s="42" t="s">
        <v>21</v>
      </c>
      <c r="D16" s="43"/>
      <c r="E16" s="89"/>
      <c r="F16" s="54"/>
      <c r="G16" s="40" t="str">
        <f t="shared" si="0"/>
        <v>Sans objet</v>
      </c>
    </row>
    <row r="17" spans="1:7" s="28" customFormat="1" ht="12.75" customHeight="1" x14ac:dyDescent="0.2">
      <c r="A17" s="47"/>
      <c r="B17" s="48"/>
      <c r="C17" s="42"/>
      <c r="D17" s="43"/>
      <c r="E17" s="89"/>
      <c r="F17" s="54"/>
      <c r="G17" s="40">
        <f t="shared" si="0"/>
        <v>0</v>
      </c>
    </row>
    <row r="18" spans="1:7" s="28" customFormat="1" ht="12.75" customHeight="1" x14ac:dyDescent="0.2">
      <c r="A18" s="47" t="s">
        <v>27</v>
      </c>
      <c r="B18" s="41" t="s">
        <v>13</v>
      </c>
      <c r="C18" s="42"/>
      <c r="D18" s="43"/>
      <c r="E18" s="89"/>
      <c r="F18" s="54"/>
      <c r="G18" s="40">
        <f t="shared" si="0"/>
        <v>0</v>
      </c>
    </row>
    <row r="19" spans="1:7" s="28" customFormat="1" ht="12.75" customHeight="1" thickBot="1" x14ac:dyDescent="0.25">
      <c r="A19" s="103"/>
      <c r="B19" s="111"/>
      <c r="C19" s="104"/>
      <c r="D19" s="105"/>
      <c r="E19" s="106"/>
      <c r="F19" s="107"/>
      <c r="G19" s="40">
        <f t="shared" si="0"/>
        <v>0</v>
      </c>
    </row>
    <row r="20" spans="1:7" s="28" customFormat="1" ht="12.75" customHeight="1" thickBot="1" x14ac:dyDescent="0.25">
      <c r="A20" s="141"/>
      <c r="B20" s="142" t="s">
        <v>82</v>
      </c>
      <c r="C20" s="104"/>
      <c r="D20" s="105"/>
      <c r="E20" s="106"/>
      <c r="F20" s="107"/>
      <c r="G20" s="40">
        <f t="shared" si="0"/>
        <v>0</v>
      </c>
    </row>
    <row r="21" spans="1:7" s="28" customFormat="1" ht="12.75" customHeight="1" x14ac:dyDescent="0.2">
      <c r="A21" s="141"/>
      <c r="B21" s="111"/>
      <c r="C21" s="104"/>
      <c r="D21" s="105"/>
      <c r="E21" s="106"/>
      <c r="F21" s="107"/>
      <c r="G21" s="40">
        <f t="shared" si="0"/>
        <v>0</v>
      </c>
    </row>
    <row r="22" spans="1:7" s="28" customFormat="1" ht="12.75" customHeight="1" x14ac:dyDescent="0.2">
      <c r="A22" s="141"/>
      <c r="B22" s="116" t="s">
        <v>83</v>
      </c>
      <c r="C22" s="104"/>
      <c r="D22" s="105"/>
      <c r="E22" s="106"/>
      <c r="F22" s="107"/>
      <c r="G22" s="40">
        <f t="shared" si="0"/>
        <v>0</v>
      </c>
    </row>
    <row r="23" spans="1:7" s="28" customFormat="1" ht="12.75" customHeight="1" x14ac:dyDescent="0.2">
      <c r="A23" s="141"/>
      <c r="B23" s="114" t="s">
        <v>52</v>
      </c>
      <c r="C23" s="104" t="s">
        <v>48</v>
      </c>
      <c r="D23" s="44">
        <v>19</v>
      </c>
      <c r="E23" s="89"/>
      <c r="F23" s="54"/>
      <c r="G23" s="40">
        <f t="shared" si="0"/>
        <v>0</v>
      </c>
    </row>
    <row r="24" spans="1:7" s="28" customFormat="1" ht="12.75" customHeight="1" x14ac:dyDescent="0.2">
      <c r="A24" s="141"/>
      <c r="B24" s="114" t="s">
        <v>67</v>
      </c>
      <c r="C24" s="104" t="s">
        <v>48</v>
      </c>
      <c r="D24" s="44">
        <v>5</v>
      </c>
      <c r="E24" s="89"/>
      <c r="F24" s="54"/>
      <c r="G24" s="40">
        <f t="shared" si="0"/>
        <v>0</v>
      </c>
    </row>
    <row r="25" spans="1:7" s="28" customFormat="1" ht="12.75" customHeight="1" x14ac:dyDescent="0.2">
      <c r="A25" s="141"/>
      <c r="B25" s="114" t="s">
        <v>74</v>
      </c>
      <c r="C25" s="104" t="s">
        <v>48</v>
      </c>
      <c r="D25" s="44">
        <v>7</v>
      </c>
      <c r="E25" s="89"/>
      <c r="F25" s="54"/>
      <c r="G25" s="40">
        <f t="shared" si="0"/>
        <v>0</v>
      </c>
    </row>
    <row r="26" spans="1:7" s="28" customFormat="1" ht="12.75" customHeight="1" x14ac:dyDescent="0.2">
      <c r="A26" s="141"/>
      <c r="B26" s="114" t="s">
        <v>68</v>
      </c>
      <c r="C26" s="104" t="s">
        <v>48</v>
      </c>
      <c r="D26" s="44">
        <v>3</v>
      </c>
      <c r="E26" s="89"/>
      <c r="F26" s="54"/>
      <c r="G26" s="40">
        <f t="shared" si="0"/>
        <v>0</v>
      </c>
    </row>
    <row r="27" spans="1:7" s="28" customFormat="1" ht="12.75" customHeight="1" x14ac:dyDescent="0.2">
      <c r="A27" s="141"/>
      <c r="B27" s="114" t="s">
        <v>69</v>
      </c>
      <c r="C27" s="104" t="s">
        <v>48</v>
      </c>
      <c r="D27" s="44">
        <v>2</v>
      </c>
      <c r="E27" s="89"/>
      <c r="F27" s="54"/>
      <c r="G27" s="40">
        <f t="shared" si="0"/>
        <v>0</v>
      </c>
    </row>
    <row r="28" spans="1:7" s="28" customFormat="1" ht="12.75" customHeight="1" x14ac:dyDescent="0.2">
      <c r="A28" s="160"/>
      <c r="B28" s="114" t="s">
        <v>75</v>
      </c>
      <c r="C28" s="104" t="s">
        <v>48</v>
      </c>
      <c r="D28" s="108">
        <v>1</v>
      </c>
      <c r="E28" s="106"/>
      <c r="F28" s="107"/>
      <c r="G28" s="109"/>
    </row>
    <row r="29" spans="1:7" s="28" customFormat="1" ht="12.75" customHeight="1" x14ac:dyDescent="0.2">
      <c r="A29" s="141"/>
      <c r="B29" s="114" t="s">
        <v>70</v>
      </c>
      <c r="C29" s="104" t="s">
        <v>48</v>
      </c>
      <c r="D29" s="44">
        <v>9</v>
      </c>
      <c r="E29" s="89"/>
      <c r="F29" s="54"/>
      <c r="G29" s="40">
        <f t="shared" si="0"/>
        <v>0</v>
      </c>
    </row>
    <row r="30" spans="1:7" s="28" customFormat="1" ht="12.75" customHeight="1" x14ac:dyDescent="0.2">
      <c r="A30" s="141"/>
      <c r="B30" s="114" t="s">
        <v>71</v>
      </c>
      <c r="C30" s="104" t="s">
        <v>48</v>
      </c>
      <c r="D30" s="44">
        <v>6</v>
      </c>
      <c r="E30" s="89"/>
      <c r="F30" s="54"/>
      <c r="G30" s="40">
        <f t="shared" si="0"/>
        <v>0</v>
      </c>
    </row>
    <row r="31" spans="1:7" s="28" customFormat="1" ht="12.75" customHeight="1" x14ac:dyDescent="0.2">
      <c r="A31" s="160"/>
      <c r="B31" s="114" t="s">
        <v>72</v>
      </c>
      <c r="C31" s="104" t="s">
        <v>48</v>
      </c>
      <c r="D31" s="44">
        <v>1</v>
      </c>
      <c r="E31" s="106"/>
      <c r="F31" s="107"/>
      <c r="G31" s="109"/>
    </row>
    <row r="32" spans="1:7" s="28" customFormat="1" ht="12.75" customHeight="1" x14ac:dyDescent="0.2">
      <c r="A32" s="141"/>
      <c r="B32" s="116" t="s">
        <v>66</v>
      </c>
      <c r="C32" s="104"/>
      <c r="D32" s="44"/>
      <c r="E32" s="89"/>
      <c r="F32" s="54"/>
      <c r="G32" s="40">
        <f t="shared" si="0"/>
        <v>0</v>
      </c>
    </row>
    <row r="33" spans="1:7" s="28" customFormat="1" ht="12.75" customHeight="1" x14ac:dyDescent="0.2">
      <c r="A33" s="141"/>
      <c r="B33" s="114" t="s">
        <v>52</v>
      </c>
      <c r="C33" s="104" t="s">
        <v>48</v>
      </c>
      <c r="D33" s="44">
        <v>1</v>
      </c>
      <c r="E33" s="89"/>
      <c r="F33" s="54"/>
      <c r="G33" s="40">
        <f t="shared" si="0"/>
        <v>0</v>
      </c>
    </row>
    <row r="34" spans="1:7" s="28" customFormat="1" ht="12.75" customHeight="1" x14ac:dyDescent="0.2">
      <c r="A34" s="141"/>
      <c r="B34" s="114" t="s">
        <v>71</v>
      </c>
      <c r="C34" s="104" t="s">
        <v>48</v>
      </c>
      <c r="D34" s="108">
        <v>1</v>
      </c>
      <c r="E34" s="106"/>
      <c r="F34" s="107"/>
      <c r="G34" s="40">
        <f t="shared" si="0"/>
        <v>0</v>
      </c>
    </row>
    <row r="35" spans="1:7" s="28" customFormat="1" ht="12.75" customHeight="1" x14ac:dyDescent="0.2">
      <c r="A35" s="141"/>
      <c r="B35" s="116" t="s">
        <v>84</v>
      </c>
      <c r="C35" s="104"/>
      <c r="D35" s="44"/>
      <c r="E35" s="89"/>
      <c r="F35" s="54"/>
      <c r="G35" s="40">
        <f t="shared" si="0"/>
        <v>0</v>
      </c>
    </row>
    <row r="36" spans="1:7" s="28" customFormat="1" ht="12.75" customHeight="1" x14ac:dyDescent="0.2">
      <c r="A36" s="141"/>
      <c r="B36" s="143" t="s">
        <v>85</v>
      </c>
      <c r="C36" s="104"/>
      <c r="D36" s="44"/>
      <c r="E36" s="89"/>
      <c r="F36" s="54"/>
      <c r="G36" s="40">
        <f t="shared" si="0"/>
        <v>0</v>
      </c>
    </row>
    <row r="37" spans="1:7" s="28" customFormat="1" ht="12.75" customHeight="1" x14ac:dyDescent="0.2">
      <c r="A37" s="141"/>
      <c r="B37" s="114" t="s">
        <v>67</v>
      </c>
      <c r="C37" s="104" t="s">
        <v>48</v>
      </c>
      <c r="D37" s="44">
        <v>2</v>
      </c>
      <c r="E37" s="89"/>
      <c r="F37" s="54"/>
      <c r="G37" s="40">
        <f t="shared" si="0"/>
        <v>0</v>
      </c>
    </row>
    <row r="38" spans="1:7" s="28" customFormat="1" ht="12.75" customHeight="1" x14ac:dyDescent="0.2">
      <c r="B38" s="114" t="s">
        <v>74</v>
      </c>
      <c r="C38" s="104" t="s">
        <v>48</v>
      </c>
      <c r="D38" s="44">
        <v>3</v>
      </c>
      <c r="E38" s="89"/>
      <c r="F38" s="54"/>
      <c r="G38" s="40">
        <f t="shared" si="0"/>
        <v>0</v>
      </c>
    </row>
    <row r="39" spans="1:7" s="28" customFormat="1" ht="12.75" customHeight="1" x14ac:dyDescent="0.2">
      <c r="A39" s="141"/>
      <c r="B39" s="114" t="s">
        <v>68</v>
      </c>
      <c r="C39" s="104" t="s">
        <v>48</v>
      </c>
      <c r="D39" s="44">
        <v>1</v>
      </c>
      <c r="E39" s="89"/>
      <c r="F39" s="54"/>
      <c r="G39" s="40">
        <f t="shared" si="0"/>
        <v>0</v>
      </c>
    </row>
    <row r="40" spans="1:7" s="28" customFormat="1" ht="12.75" customHeight="1" x14ac:dyDescent="0.2">
      <c r="A40" s="141"/>
      <c r="B40" s="114" t="s">
        <v>69</v>
      </c>
      <c r="C40" s="104" t="s">
        <v>48</v>
      </c>
      <c r="D40" s="44">
        <v>1</v>
      </c>
      <c r="E40" s="89"/>
      <c r="F40" s="54"/>
      <c r="G40" s="40">
        <f t="shared" si="0"/>
        <v>0</v>
      </c>
    </row>
    <row r="41" spans="1:7" s="28" customFormat="1" ht="12.75" customHeight="1" x14ac:dyDescent="0.2">
      <c r="A41" s="141"/>
      <c r="B41" s="114" t="s">
        <v>71</v>
      </c>
      <c r="C41" s="104" t="s">
        <v>48</v>
      </c>
      <c r="D41" s="44">
        <v>4</v>
      </c>
      <c r="E41" s="89"/>
      <c r="F41" s="54"/>
      <c r="G41" s="40">
        <f t="shared" si="0"/>
        <v>0</v>
      </c>
    </row>
    <row r="42" spans="1:7" s="28" customFormat="1" ht="12.75" customHeight="1" x14ac:dyDescent="0.2">
      <c r="A42" s="141"/>
      <c r="B42" s="114"/>
      <c r="C42" s="104"/>
      <c r="D42" s="105"/>
      <c r="E42" s="106"/>
      <c r="F42" s="107"/>
      <c r="G42" s="40">
        <f t="shared" si="0"/>
        <v>0</v>
      </c>
    </row>
    <row r="43" spans="1:7" s="28" customFormat="1" ht="12.75" customHeight="1" x14ac:dyDescent="0.2">
      <c r="A43" s="141" t="s">
        <v>28</v>
      </c>
      <c r="B43" s="111" t="s">
        <v>122</v>
      </c>
      <c r="C43" s="104"/>
      <c r="D43" s="105"/>
      <c r="E43" s="106"/>
      <c r="F43" s="107"/>
      <c r="G43" s="40">
        <f t="shared" si="0"/>
        <v>0</v>
      </c>
    </row>
    <row r="44" spans="1:7" s="28" customFormat="1" ht="12.75" customHeight="1" thickBot="1" x14ac:dyDescent="0.25">
      <c r="A44" s="141"/>
      <c r="B44" s="138"/>
      <c r="C44" s="104"/>
      <c r="D44" s="105"/>
      <c r="E44" s="106"/>
      <c r="F44" s="107"/>
      <c r="G44" s="40">
        <f t="shared" si="0"/>
        <v>0</v>
      </c>
    </row>
    <row r="45" spans="1:7" s="28" customFormat="1" ht="12.75" customHeight="1" thickBot="1" x14ac:dyDescent="0.25">
      <c r="A45" s="141"/>
      <c r="B45" s="142" t="s">
        <v>82</v>
      </c>
      <c r="C45" s="104"/>
      <c r="D45" s="105"/>
      <c r="E45" s="106"/>
      <c r="F45" s="107"/>
      <c r="G45" s="40">
        <f t="shared" si="0"/>
        <v>0</v>
      </c>
    </row>
    <row r="46" spans="1:7" s="28" customFormat="1" ht="12.75" customHeight="1" x14ac:dyDescent="0.2">
      <c r="A46" s="141"/>
      <c r="B46" s="138"/>
      <c r="C46" s="104"/>
      <c r="D46" s="105"/>
      <c r="E46" s="106"/>
      <c r="F46" s="107"/>
      <c r="G46" s="40">
        <f t="shared" si="0"/>
        <v>0</v>
      </c>
    </row>
    <row r="47" spans="1:7" s="28" customFormat="1" ht="12.75" customHeight="1" x14ac:dyDescent="0.2">
      <c r="A47" s="141"/>
      <c r="B47" s="116" t="s">
        <v>83</v>
      </c>
      <c r="C47" s="104"/>
      <c r="D47" s="105"/>
      <c r="E47" s="106"/>
      <c r="F47" s="107"/>
      <c r="G47" s="40">
        <f t="shared" si="0"/>
        <v>0</v>
      </c>
    </row>
    <row r="48" spans="1:7" s="28" customFormat="1" ht="12.75" customHeight="1" x14ac:dyDescent="0.2">
      <c r="A48" s="141"/>
      <c r="B48" s="114" t="s">
        <v>71</v>
      </c>
      <c r="C48" s="104" t="s">
        <v>48</v>
      </c>
      <c r="D48" s="105">
        <v>4</v>
      </c>
      <c r="E48" s="106"/>
      <c r="F48" s="107"/>
      <c r="G48" s="40">
        <f t="shared" si="0"/>
        <v>0</v>
      </c>
    </row>
    <row r="49" spans="1:7" s="28" customFormat="1" ht="12.75" customHeight="1" x14ac:dyDescent="0.2">
      <c r="A49" s="160"/>
      <c r="B49" s="114" t="s">
        <v>72</v>
      </c>
      <c r="C49" s="104" t="s">
        <v>48</v>
      </c>
      <c r="D49" s="44">
        <v>1</v>
      </c>
      <c r="E49" s="106"/>
      <c r="F49" s="107"/>
      <c r="G49" s="40">
        <f t="shared" si="0"/>
        <v>0</v>
      </c>
    </row>
    <row r="50" spans="1:7" s="28" customFormat="1" ht="12.75" customHeight="1" x14ac:dyDescent="0.2">
      <c r="A50" s="160"/>
      <c r="B50" s="114" t="s">
        <v>73</v>
      </c>
      <c r="C50" s="104" t="s">
        <v>48</v>
      </c>
      <c r="D50" s="108">
        <v>2</v>
      </c>
      <c r="E50" s="106"/>
      <c r="F50" s="107"/>
      <c r="G50" s="40">
        <f t="shared" si="0"/>
        <v>0</v>
      </c>
    </row>
    <row r="51" spans="1:7" s="28" customFormat="1" ht="12.75" customHeight="1" x14ac:dyDescent="0.2">
      <c r="A51" s="141"/>
      <c r="B51" s="114" t="s">
        <v>99</v>
      </c>
      <c r="C51" s="104" t="s">
        <v>48</v>
      </c>
      <c r="D51" s="105">
        <v>2</v>
      </c>
      <c r="E51" s="106"/>
      <c r="F51" s="107"/>
      <c r="G51" s="40">
        <f t="shared" si="0"/>
        <v>0</v>
      </c>
    </row>
    <row r="52" spans="1:7" s="28" customFormat="1" ht="12.75" customHeight="1" x14ac:dyDescent="0.2">
      <c r="A52" s="141"/>
      <c r="B52" s="114" t="s">
        <v>86</v>
      </c>
      <c r="C52" s="104" t="s">
        <v>48</v>
      </c>
      <c r="D52" s="105">
        <v>4</v>
      </c>
      <c r="E52" s="106"/>
      <c r="F52" s="107"/>
      <c r="G52" s="40">
        <f t="shared" si="0"/>
        <v>0</v>
      </c>
    </row>
    <row r="53" spans="1:7" s="28" customFormat="1" ht="12.75" customHeight="1" x14ac:dyDescent="0.2">
      <c r="A53" s="141"/>
      <c r="B53" s="116" t="s">
        <v>66</v>
      </c>
      <c r="C53" s="104"/>
      <c r="D53" s="44"/>
      <c r="E53" s="89"/>
      <c r="F53" s="54"/>
      <c r="G53" s="40">
        <f t="shared" ref="G53" si="1">IF($C53="SO","Sans objet",IF($C53="-","Hors lot",IF($C53="PM","Pour mémoire",IF(E53,F53*E53,F53*$D53))))</f>
        <v>0</v>
      </c>
    </row>
    <row r="54" spans="1:7" s="28" customFormat="1" ht="12.75" customHeight="1" x14ac:dyDescent="0.2">
      <c r="A54" s="141"/>
      <c r="B54" s="114" t="s">
        <v>73</v>
      </c>
      <c r="C54" s="104" t="s">
        <v>48</v>
      </c>
      <c r="D54" s="44">
        <v>2</v>
      </c>
      <c r="E54" s="89"/>
      <c r="F54" s="54"/>
      <c r="G54" s="40">
        <f>IF($C54="SO","Sans objet",IF($C54="-","Hors lot",IF($C54="PM","Pour mémoire",IF(E54,F54*E54,F54*$D54))))</f>
        <v>0</v>
      </c>
    </row>
    <row r="55" spans="1:7" s="28" customFormat="1" ht="12.75" customHeight="1" x14ac:dyDescent="0.2">
      <c r="A55" s="141"/>
      <c r="B55" s="116" t="s">
        <v>84</v>
      </c>
      <c r="C55" s="104"/>
      <c r="D55" s="105"/>
      <c r="E55" s="106"/>
      <c r="F55" s="107"/>
      <c r="G55" s="40">
        <f t="shared" si="0"/>
        <v>0</v>
      </c>
    </row>
    <row r="56" spans="1:7" s="28" customFormat="1" ht="12.75" customHeight="1" x14ac:dyDescent="0.2">
      <c r="A56" s="141"/>
      <c r="B56" s="143" t="s">
        <v>85</v>
      </c>
      <c r="C56" s="104"/>
      <c r="D56" s="105"/>
      <c r="E56" s="106"/>
      <c r="F56" s="107"/>
      <c r="G56" s="40">
        <f t="shared" si="0"/>
        <v>0</v>
      </c>
    </row>
    <row r="57" spans="1:7" s="28" customFormat="1" ht="12.75" customHeight="1" x14ac:dyDescent="0.2">
      <c r="A57" s="141"/>
      <c r="B57" s="114" t="s">
        <v>87</v>
      </c>
      <c r="C57" s="104" t="s">
        <v>48</v>
      </c>
      <c r="D57" s="105">
        <v>2</v>
      </c>
      <c r="E57" s="106"/>
      <c r="F57" s="107"/>
      <c r="G57" s="40">
        <f t="shared" si="0"/>
        <v>0</v>
      </c>
    </row>
    <row r="58" spans="1:7" s="28" customFormat="1" ht="12.75" customHeight="1" x14ac:dyDescent="0.2">
      <c r="A58" s="141"/>
      <c r="B58" s="114" t="s">
        <v>100</v>
      </c>
      <c r="C58" s="104" t="s">
        <v>48</v>
      </c>
      <c r="D58" s="105">
        <v>1</v>
      </c>
      <c r="E58" s="106"/>
      <c r="F58" s="107"/>
      <c r="G58" s="40">
        <f t="shared" si="0"/>
        <v>0</v>
      </c>
    </row>
    <row r="59" spans="1:7" s="28" customFormat="1" ht="12.75" customHeight="1" x14ac:dyDescent="0.2">
      <c r="A59" s="141"/>
      <c r="B59" s="114" t="s">
        <v>86</v>
      </c>
      <c r="C59" s="104" t="s">
        <v>48</v>
      </c>
      <c r="D59" s="105">
        <v>2</v>
      </c>
      <c r="E59" s="106"/>
      <c r="F59" s="107"/>
      <c r="G59" s="40">
        <f t="shared" si="0"/>
        <v>0</v>
      </c>
    </row>
    <row r="60" spans="1:7" s="28" customFormat="1" ht="12.75" customHeight="1" x14ac:dyDescent="0.2">
      <c r="A60" s="141"/>
      <c r="B60" s="114"/>
      <c r="C60" s="104"/>
      <c r="D60" s="105"/>
      <c r="E60" s="106"/>
      <c r="F60" s="107"/>
      <c r="G60" s="40">
        <f t="shared" si="0"/>
        <v>0</v>
      </c>
    </row>
    <row r="61" spans="1:7" s="28" customFormat="1" ht="12.75" customHeight="1" x14ac:dyDescent="0.2">
      <c r="A61" s="141" t="s">
        <v>29</v>
      </c>
      <c r="B61" s="111" t="s">
        <v>88</v>
      </c>
      <c r="C61" s="104"/>
      <c r="D61" s="105"/>
      <c r="E61" s="106"/>
      <c r="F61" s="107"/>
      <c r="G61" s="40">
        <f t="shared" si="0"/>
        <v>0</v>
      </c>
    </row>
    <row r="62" spans="1:7" s="28" customFormat="1" ht="12.75" customHeight="1" thickBot="1" x14ac:dyDescent="0.25">
      <c r="A62" s="141"/>
      <c r="B62" s="111"/>
      <c r="C62" s="104"/>
      <c r="D62" s="105"/>
      <c r="E62" s="106"/>
      <c r="F62" s="107"/>
      <c r="G62" s="40">
        <f t="shared" si="0"/>
        <v>0</v>
      </c>
    </row>
    <row r="63" spans="1:7" s="28" customFormat="1" ht="12.75" customHeight="1" thickBot="1" x14ac:dyDescent="0.25">
      <c r="A63" s="141"/>
      <c r="B63" s="142" t="s">
        <v>65</v>
      </c>
      <c r="C63" s="104"/>
      <c r="D63" s="105"/>
      <c r="E63" s="106"/>
      <c r="F63" s="107"/>
      <c r="G63" s="40">
        <f t="shared" si="0"/>
        <v>0</v>
      </c>
    </row>
    <row r="64" spans="1:7" s="28" customFormat="1" ht="12.75" customHeight="1" x14ac:dyDescent="0.2">
      <c r="A64" s="141"/>
      <c r="B64" s="138"/>
      <c r="C64" s="104"/>
      <c r="D64" s="105"/>
      <c r="E64" s="106"/>
      <c r="F64" s="107"/>
      <c r="G64" s="40">
        <f t="shared" si="0"/>
        <v>0</v>
      </c>
    </row>
    <row r="65" spans="1:7" s="28" customFormat="1" ht="12.75" customHeight="1" x14ac:dyDescent="0.2">
      <c r="A65" s="141"/>
      <c r="B65" s="116" t="s">
        <v>101</v>
      </c>
      <c r="C65" s="104" t="s">
        <v>48</v>
      </c>
      <c r="D65" s="105">
        <v>1</v>
      </c>
      <c r="E65" s="106"/>
      <c r="F65" s="107"/>
      <c r="G65" s="40">
        <f t="shared" si="0"/>
        <v>0</v>
      </c>
    </row>
    <row r="66" spans="1:7" s="28" customFormat="1" ht="12.75" customHeight="1" x14ac:dyDescent="0.2">
      <c r="A66" s="144"/>
      <c r="B66" s="146" t="s">
        <v>102</v>
      </c>
      <c r="C66" s="145"/>
      <c r="D66" s="105"/>
      <c r="E66" s="106"/>
      <c r="F66" s="107"/>
      <c r="G66" s="40">
        <f t="shared" si="0"/>
        <v>0</v>
      </c>
    </row>
    <row r="67" spans="1:7" s="28" customFormat="1" ht="12.75" customHeight="1" x14ac:dyDescent="0.2">
      <c r="A67" s="144"/>
      <c r="B67" s="146" t="s">
        <v>103</v>
      </c>
      <c r="C67" s="145"/>
      <c r="D67" s="105"/>
      <c r="E67" s="106"/>
      <c r="F67" s="107"/>
      <c r="G67" s="40">
        <f t="shared" si="0"/>
        <v>0</v>
      </c>
    </row>
    <row r="68" spans="1:7" s="28" customFormat="1" ht="12.75" customHeight="1" x14ac:dyDescent="0.2">
      <c r="A68" s="144"/>
      <c r="B68" s="146" t="s">
        <v>104</v>
      </c>
      <c r="C68" s="145"/>
      <c r="D68" s="105"/>
      <c r="E68" s="106"/>
      <c r="F68" s="107"/>
      <c r="G68" s="40">
        <f t="shared" si="0"/>
        <v>0</v>
      </c>
    </row>
    <row r="69" spans="1:7" s="28" customFormat="1" ht="12.75" customHeight="1" x14ac:dyDescent="0.2">
      <c r="A69" s="144"/>
      <c r="B69" s="146" t="s">
        <v>105</v>
      </c>
      <c r="C69" s="145"/>
      <c r="D69" s="105"/>
      <c r="E69" s="106"/>
      <c r="F69" s="107"/>
      <c r="G69" s="40">
        <f t="shared" si="0"/>
        <v>0</v>
      </c>
    </row>
    <row r="70" spans="1:7" s="28" customFormat="1" ht="12.75" customHeight="1" x14ac:dyDescent="0.2">
      <c r="A70" s="159"/>
      <c r="B70" s="146"/>
      <c r="C70" s="145"/>
      <c r="D70" s="105"/>
      <c r="E70" s="106"/>
      <c r="F70" s="107"/>
      <c r="G70" s="109"/>
    </row>
    <row r="71" spans="1:7" s="28" customFormat="1" ht="12.75" customHeight="1" x14ac:dyDescent="0.2">
      <c r="A71" s="159"/>
      <c r="B71" s="146"/>
      <c r="C71" s="145"/>
      <c r="D71" s="105"/>
      <c r="E71" s="106"/>
      <c r="F71" s="107"/>
      <c r="G71" s="109"/>
    </row>
    <row r="72" spans="1:7" s="28" customFormat="1" ht="12.75" customHeight="1" x14ac:dyDescent="0.2">
      <c r="A72" s="159"/>
      <c r="B72" s="146"/>
      <c r="C72" s="145"/>
      <c r="D72" s="105"/>
      <c r="E72" s="106"/>
      <c r="F72" s="107"/>
      <c r="G72" s="109"/>
    </row>
    <row r="73" spans="1:7" s="28" customFormat="1" ht="12.75" customHeight="1" x14ac:dyDescent="0.2">
      <c r="A73" s="141"/>
      <c r="B73" s="116" t="s">
        <v>107</v>
      </c>
      <c r="C73" s="104" t="s">
        <v>48</v>
      </c>
      <c r="D73" s="105">
        <v>1</v>
      </c>
      <c r="E73" s="106"/>
      <c r="F73" s="107"/>
      <c r="G73" s="40">
        <f t="shared" si="0"/>
        <v>0</v>
      </c>
    </row>
    <row r="74" spans="1:7" s="28" customFormat="1" ht="12.75" customHeight="1" x14ac:dyDescent="0.2">
      <c r="A74" s="141"/>
      <c r="B74" s="146" t="s">
        <v>89</v>
      </c>
      <c r="C74" s="104"/>
      <c r="D74" s="105"/>
      <c r="E74" s="106"/>
      <c r="F74" s="107"/>
      <c r="G74" s="40">
        <f t="shared" si="0"/>
        <v>0</v>
      </c>
    </row>
    <row r="75" spans="1:7" s="28" customFormat="1" ht="12.75" customHeight="1" x14ac:dyDescent="0.2">
      <c r="A75" s="141"/>
      <c r="B75" s="146" t="s">
        <v>106</v>
      </c>
      <c r="C75" s="104"/>
      <c r="D75" s="105"/>
      <c r="E75" s="106"/>
      <c r="F75" s="107"/>
      <c r="G75" s="40">
        <f t="shared" si="0"/>
        <v>0</v>
      </c>
    </row>
    <row r="76" spans="1:7" s="28" customFormat="1" ht="12.75" customHeight="1" x14ac:dyDescent="0.2">
      <c r="A76" s="141"/>
      <c r="B76" s="146" t="s">
        <v>104</v>
      </c>
      <c r="C76" s="104"/>
      <c r="D76" s="105"/>
      <c r="E76" s="106"/>
      <c r="F76" s="107"/>
      <c r="G76" s="40">
        <f t="shared" si="0"/>
        <v>0</v>
      </c>
    </row>
    <row r="77" spans="1:7" s="28" customFormat="1" ht="12.75" customHeight="1" x14ac:dyDescent="0.2">
      <c r="A77" s="141"/>
      <c r="B77" s="146" t="s">
        <v>105</v>
      </c>
      <c r="C77" s="104"/>
      <c r="D77" s="105"/>
      <c r="E77" s="106"/>
      <c r="F77" s="107"/>
      <c r="G77" s="40">
        <f t="shared" ref="G77:G79" si="2">IF($C77="SO","Sans objet",IF($C77="-","Hors lot",IF($C77="PM","Pour mémoire",IF(E77,F77*E77,F77*$D77))))</f>
        <v>0</v>
      </c>
    </row>
    <row r="78" spans="1:7" s="28" customFormat="1" ht="12.75" customHeight="1" x14ac:dyDescent="0.2">
      <c r="A78" s="160"/>
      <c r="B78" s="112"/>
      <c r="C78" s="104"/>
      <c r="D78" s="105"/>
      <c r="E78" s="106"/>
      <c r="F78" s="107"/>
      <c r="G78" s="109">
        <f t="shared" si="2"/>
        <v>0</v>
      </c>
    </row>
    <row r="79" spans="1:7" s="28" customFormat="1" ht="12.75" customHeight="1" x14ac:dyDescent="0.2">
      <c r="A79" s="160" t="s">
        <v>47</v>
      </c>
      <c r="B79" s="111" t="s">
        <v>76</v>
      </c>
      <c r="C79" s="104" t="s">
        <v>4</v>
      </c>
      <c r="D79" s="105">
        <v>1</v>
      </c>
      <c r="E79" s="106"/>
      <c r="F79" s="107"/>
      <c r="G79" s="109">
        <f t="shared" si="2"/>
        <v>0</v>
      </c>
    </row>
    <row r="80" spans="1:7" s="28" customFormat="1" ht="12.75" customHeight="1" x14ac:dyDescent="0.2">
      <c r="A80" s="161"/>
      <c r="B80" s="162"/>
      <c r="C80" s="163"/>
      <c r="D80" s="164"/>
      <c r="E80" s="165"/>
      <c r="F80" s="166"/>
      <c r="G80" s="167">
        <f>IF($C80="SO","Sans objet",IF($C80="-","Hors lot",IF($C80="PM","Pour mémoire",IF(E80,F80*E80,F80*$D80))))</f>
        <v>0</v>
      </c>
    </row>
    <row r="81" spans="1:8" s="27" customFormat="1" ht="20.100000000000001" customHeight="1" x14ac:dyDescent="0.2">
      <c r="A81" s="51"/>
      <c r="B81" s="33" t="str">
        <f>+B14</f>
        <v>MENUISERIES EXTERIEURES ALU</v>
      </c>
      <c r="C81" s="3"/>
      <c r="D81" s="5"/>
      <c r="E81" s="74"/>
      <c r="F81" s="32"/>
      <c r="G81" s="60">
        <f>SUM(G13:G80)</f>
        <v>0</v>
      </c>
      <c r="H81" s="28"/>
    </row>
    <row r="82" spans="1:8" s="28" customFormat="1" ht="12.75" customHeight="1" x14ac:dyDescent="0.2">
      <c r="A82" s="45"/>
      <c r="B82" s="46"/>
      <c r="C82" s="42"/>
      <c r="D82" s="43"/>
      <c r="E82" s="89"/>
      <c r="F82" s="54"/>
      <c r="G82" s="40">
        <f>IF($C82="SO","Sans objet",IF($C82="-","Hors lot",IF($C82="PM","Pour mémoire",IF(E82,F82*E82,F82*$D82))))</f>
        <v>0</v>
      </c>
    </row>
    <row r="83" spans="1:8" s="28" customFormat="1" ht="12.75" customHeight="1" x14ac:dyDescent="0.2">
      <c r="A83" s="50" t="s">
        <v>30</v>
      </c>
      <c r="B83" s="59" t="s">
        <v>44</v>
      </c>
      <c r="C83" s="42"/>
      <c r="D83" s="43"/>
      <c r="E83" s="89"/>
      <c r="F83" s="54"/>
      <c r="G83" s="40">
        <f>IF($C83="SO","Sans objet",IF($C83="-","Hors lot",IF($C83="PM","Pour mémoire",IF(E83,F83*E83,F83*$D83))))</f>
        <v>0</v>
      </c>
    </row>
    <row r="84" spans="1:8" s="28" customFormat="1" ht="12.75" customHeight="1" x14ac:dyDescent="0.2">
      <c r="A84" s="61"/>
      <c r="B84" s="1"/>
      <c r="C84" s="42"/>
      <c r="D84" s="43"/>
      <c r="E84" s="89"/>
      <c r="F84" s="54"/>
      <c r="G84" s="40">
        <f t="shared" ref="G84:G94" si="3">IF($C84="SO","Sans objet",IF($C84="-","Hors lot",IF($C84="PM","Pour mémoire",IF(E84,F84*E84,F84*$D84))))</f>
        <v>0</v>
      </c>
    </row>
    <row r="85" spans="1:8" s="28" customFormat="1" ht="12.75" customHeight="1" x14ac:dyDescent="0.2">
      <c r="A85" s="147" t="s">
        <v>22</v>
      </c>
      <c r="B85" s="110" t="s">
        <v>124</v>
      </c>
      <c r="C85" s="104"/>
      <c r="D85" s="108"/>
      <c r="E85" s="106"/>
      <c r="F85" s="107"/>
      <c r="G85" s="40">
        <f t="shared" si="3"/>
        <v>0</v>
      </c>
    </row>
    <row r="86" spans="1:8" s="28" customFormat="1" ht="12.75" customHeight="1" x14ac:dyDescent="0.2">
      <c r="A86" s="147"/>
      <c r="B86" s="148" t="s">
        <v>90</v>
      </c>
      <c r="C86" s="104"/>
      <c r="D86" s="108"/>
      <c r="E86" s="106"/>
      <c r="F86" s="107"/>
      <c r="G86" s="40">
        <f t="shared" si="3"/>
        <v>0</v>
      </c>
    </row>
    <row r="87" spans="1:8" s="28" customFormat="1" ht="12.75" customHeight="1" x14ac:dyDescent="0.2">
      <c r="A87" s="147"/>
      <c r="B87" s="149" t="s">
        <v>92</v>
      </c>
      <c r="C87" s="104"/>
      <c r="D87" s="108"/>
      <c r="E87" s="106"/>
      <c r="F87" s="107"/>
      <c r="G87" s="40">
        <f t="shared" si="3"/>
        <v>0</v>
      </c>
    </row>
    <row r="88" spans="1:8" s="28" customFormat="1" ht="12.75" customHeight="1" x14ac:dyDescent="0.2">
      <c r="A88" s="147"/>
      <c r="B88" s="140" t="s">
        <v>91</v>
      </c>
      <c r="C88" s="104" t="s">
        <v>48</v>
      </c>
      <c r="D88" s="108">
        <v>13</v>
      </c>
      <c r="E88" s="123"/>
      <c r="F88" s="107"/>
      <c r="G88" s="40">
        <f t="shared" si="3"/>
        <v>0</v>
      </c>
    </row>
    <row r="89" spans="1:8" s="28" customFormat="1" ht="12.75" customHeight="1" x14ac:dyDescent="0.2">
      <c r="A89" s="147"/>
      <c r="B89" s="140" t="s">
        <v>120</v>
      </c>
      <c r="C89" s="104" t="s">
        <v>48</v>
      </c>
      <c r="D89" s="108">
        <v>2</v>
      </c>
      <c r="E89" s="123"/>
      <c r="F89" s="107"/>
      <c r="G89" s="40">
        <f t="shared" ref="G89" si="4">IF($C89="SO","Sans objet",IF($C89="-","Hors lot",IF($C89="PM","Pour mémoire",IF(E89,F89*E89,F89*$D89))))</f>
        <v>0</v>
      </c>
    </row>
    <row r="90" spans="1:8" s="28" customFormat="1" ht="12.75" customHeight="1" x14ac:dyDescent="0.2">
      <c r="A90" s="147"/>
      <c r="B90" s="140" t="s">
        <v>119</v>
      </c>
      <c r="C90" s="104" t="s">
        <v>48</v>
      </c>
      <c r="D90" s="108">
        <v>5</v>
      </c>
      <c r="E90" s="106"/>
      <c r="F90" s="107"/>
      <c r="G90" s="40">
        <f t="shared" si="3"/>
        <v>0</v>
      </c>
    </row>
    <row r="91" spans="1:8" s="28" customFormat="1" ht="12.75" customHeight="1" x14ac:dyDescent="0.2">
      <c r="A91" s="147"/>
      <c r="B91" s="110"/>
      <c r="C91" s="104"/>
      <c r="D91" s="108"/>
      <c r="E91" s="106"/>
      <c r="F91" s="107"/>
      <c r="G91" s="40">
        <f t="shared" si="3"/>
        <v>0</v>
      </c>
    </row>
    <row r="92" spans="1:8" s="28" customFormat="1" ht="12.75" customHeight="1" x14ac:dyDescent="0.2">
      <c r="A92" s="62" t="s">
        <v>39</v>
      </c>
      <c r="B92" s="102" t="s">
        <v>46</v>
      </c>
      <c r="C92" s="42" t="s">
        <v>21</v>
      </c>
      <c r="D92" s="44"/>
      <c r="E92" s="89"/>
      <c r="F92" s="54"/>
      <c r="G92" s="40" t="str">
        <f t="shared" si="3"/>
        <v>Sans objet</v>
      </c>
    </row>
    <row r="93" spans="1:8" s="28" customFormat="1" ht="12.75" customHeight="1" x14ac:dyDescent="0.2">
      <c r="A93" s="45" t="s">
        <v>40</v>
      </c>
      <c r="B93" s="102" t="s">
        <v>45</v>
      </c>
      <c r="C93" s="42" t="s">
        <v>21</v>
      </c>
      <c r="D93" s="44"/>
      <c r="E93" s="89"/>
      <c r="F93" s="54"/>
      <c r="G93" s="40" t="str">
        <f t="shared" si="3"/>
        <v>Sans objet</v>
      </c>
    </row>
    <row r="94" spans="1:8" s="28" customFormat="1" ht="12.75" customHeight="1" x14ac:dyDescent="0.2">
      <c r="A94" s="45"/>
      <c r="B94" s="63"/>
      <c r="C94" s="42"/>
      <c r="D94" s="44"/>
      <c r="E94" s="89"/>
      <c r="F94" s="54"/>
      <c r="G94" s="40">
        <f t="shared" si="3"/>
        <v>0</v>
      </c>
    </row>
    <row r="95" spans="1:8" s="27" customFormat="1" ht="20.100000000000001" customHeight="1" x14ac:dyDescent="0.2">
      <c r="A95" s="51"/>
      <c r="B95" s="33" t="str">
        <f>+B83</f>
        <v>FERMETURES</v>
      </c>
      <c r="C95" s="3"/>
      <c r="D95" s="5"/>
      <c r="E95" s="74"/>
      <c r="F95" s="32"/>
      <c r="G95" s="60">
        <f>SUM(G82:G94)</f>
        <v>0</v>
      </c>
      <c r="H95" s="28"/>
    </row>
    <row r="96" spans="1:8" s="28" customFormat="1" ht="12.75" customHeight="1" x14ac:dyDescent="0.2">
      <c r="A96" s="52"/>
      <c r="B96" s="63"/>
      <c r="C96" s="42"/>
      <c r="D96" s="44"/>
      <c r="E96" s="89"/>
      <c r="F96" s="54"/>
      <c r="G96" s="40">
        <f t="shared" ref="G96:G100" si="5">IF($C96="SO","Sans objet",IF($C96="-","Hors lot",IF($C96="PM","Pour mémoire",IF(E96,F96*E96,F96*$D96))))</f>
        <v>0</v>
      </c>
    </row>
    <row r="97" spans="1:8" s="28" customFormat="1" x14ac:dyDescent="0.2">
      <c r="A97" s="50" t="s">
        <v>31</v>
      </c>
      <c r="B97" s="65" t="s">
        <v>14</v>
      </c>
      <c r="C97" s="42"/>
      <c r="D97" s="44"/>
      <c r="E97" s="89"/>
      <c r="F97" s="54"/>
      <c r="G97" s="40">
        <f t="shared" si="5"/>
        <v>0</v>
      </c>
    </row>
    <row r="98" spans="1:8" s="28" customFormat="1" ht="12.75" customHeight="1" x14ac:dyDescent="0.2">
      <c r="A98" s="45"/>
      <c r="B98" s="46"/>
      <c r="C98" s="42"/>
      <c r="D98" s="44"/>
      <c r="E98" s="89"/>
      <c r="F98" s="54"/>
      <c r="G98" s="40">
        <f t="shared" si="5"/>
        <v>0</v>
      </c>
    </row>
    <row r="99" spans="1:8" s="28" customFormat="1" ht="12.75" customHeight="1" x14ac:dyDescent="0.2">
      <c r="A99" s="45" t="s">
        <v>32</v>
      </c>
      <c r="B99" s="46" t="s">
        <v>15</v>
      </c>
      <c r="C99" s="42"/>
      <c r="D99" s="44"/>
      <c r="E99" s="89"/>
      <c r="F99" s="54"/>
      <c r="G99" s="40">
        <f t="shared" si="5"/>
        <v>0</v>
      </c>
    </row>
    <row r="100" spans="1:8" s="28" customFormat="1" ht="12.75" customHeight="1" x14ac:dyDescent="0.2">
      <c r="A100" s="71" t="s">
        <v>36</v>
      </c>
      <c r="B100" s="97" t="s">
        <v>16</v>
      </c>
      <c r="C100" s="42" t="s">
        <v>11</v>
      </c>
      <c r="D100" s="44">
        <v>5</v>
      </c>
      <c r="E100" s="89"/>
      <c r="F100" s="54"/>
      <c r="G100" s="40">
        <f t="shared" si="5"/>
        <v>0</v>
      </c>
    </row>
    <row r="101" spans="1:8" s="28" customFormat="1" ht="12.75" customHeight="1" x14ac:dyDescent="0.2">
      <c r="A101" s="115"/>
      <c r="B101" s="116"/>
      <c r="C101" s="104"/>
      <c r="D101" s="108"/>
      <c r="E101" s="106"/>
      <c r="F101" s="107"/>
      <c r="G101" s="109"/>
    </row>
    <row r="102" spans="1:8" s="28" customFormat="1" ht="12.75" customHeight="1" x14ac:dyDescent="0.2">
      <c r="A102" s="71" t="s">
        <v>38</v>
      </c>
      <c r="B102" s="97" t="s">
        <v>17</v>
      </c>
      <c r="C102" s="42"/>
      <c r="D102" s="44"/>
      <c r="E102" s="89"/>
      <c r="F102" s="54"/>
      <c r="G102" s="40">
        <f>IF($C102="SO","Sans objet",IF($C102="-","Hors lot",IF($C102="PM","Pour mémoire",IF(E102,F102*E102,F102*$D102))))</f>
        <v>0</v>
      </c>
    </row>
    <row r="103" spans="1:8" s="28" customFormat="1" ht="12.75" customHeight="1" x14ac:dyDescent="0.2">
      <c r="A103" s="71"/>
      <c r="B103" s="98" t="s">
        <v>108</v>
      </c>
      <c r="C103" s="42" t="s">
        <v>48</v>
      </c>
      <c r="D103" s="44">
        <v>17</v>
      </c>
      <c r="E103" s="89"/>
      <c r="F103" s="54"/>
      <c r="G103" s="40">
        <f>IF($C103="SO","Sans objet",IF($C103="-","Hors lot",IF($C103="PM","Pour mémoire",IF(E103,F103*E103,F103*$D103))))</f>
        <v>0</v>
      </c>
    </row>
    <row r="104" spans="1:8" s="28" customFormat="1" ht="12.75" customHeight="1" x14ac:dyDescent="0.2">
      <c r="A104" s="71"/>
      <c r="B104" s="98" t="s">
        <v>20</v>
      </c>
      <c r="C104" s="42" t="s">
        <v>48</v>
      </c>
      <c r="D104" s="44">
        <v>37</v>
      </c>
      <c r="E104" s="89"/>
      <c r="F104" s="54"/>
      <c r="G104" s="40">
        <f>IF($C104="SO","Sans objet",IF($C104="-","Hors lot",IF($C104="PM","Pour mémoire",IF(E104,F104*E104,F104*$D104))))</f>
        <v>0</v>
      </c>
    </row>
    <row r="105" spans="1:8" s="28" customFormat="1" ht="12.75" customHeight="1" x14ac:dyDescent="0.2">
      <c r="A105" s="115"/>
      <c r="B105" s="114"/>
      <c r="C105" s="104"/>
      <c r="D105" s="108"/>
      <c r="E105" s="106"/>
      <c r="F105" s="107"/>
      <c r="G105" s="109"/>
    </row>
    <row r="106" spans="1:8" s="28" customFormat="1" ht="12.75" customHeight="1" x14ac:dyDescent="0.2">
      <c r="A106" s="71" t="s">
        <v>37</v>
      </c>
      <c r="B106" s="97" t="s">
        <v>18</v>
      </c>
      <c r="C106" s="42" t="s">
        <v>3</v>
      </c>
      <c r="D106" s="44"/>
      <c r="E106" s="89"/>
      <c r="F106" s="54"/>
      <c r="G106" s="40" t="str">
        <f>IF($C106="SO","Sans objet",IF($C106="-","Hors lot",IF($C106="PM","Pour mémoire",IF(E106,F106*E106,F106*$D106))))</f>
        <v>Pour mémoire</v>
      </c>
      <c r="H106" s="27"/>
    </row>
    <row r="107" spans="1:8" s="28" customFormat="1" ht="12.75" customHeight="1" x14ac:dyDescent="0.2">
      <c r="A107" s="71" t="s">
        <v>41</v>
      </c>
      <c r="B107" s="97" t="s">
        <v>19</v>
      </c>
      <c r="C107" s="42" t="s">
        <v>3</v>
      </c>
      <c r="D107" s="44"/>
      <c r="E107" s="89"/>
      <c r="F107" s="54"/>
      <c r="G107" s="40" t="str">
        <f>IF($C107="SO","Sans objet",IF($C107="-","Hors lot",IF($C107="PM","Pour mémoire",IF(E107,F107*E107,F107*$D107))))</f>
        <v>Pour mémoire</v>
      </c>
    </row>
    <row r="108" spans="1:8" s="28" customFormat="1" ht="12.75" customHeight="1" x14ac:dyDescent="0.2">
      <c r="A108" s="71" t="s">
        <v>42</v>
      </c>
      <c r="B108" s="97" t="s">
        <v>77</v>
      </c>
      <c r="C108" s="42" t="s">
        <v>3</v>
      </c>
      <c r="D108" s="44"/>
      <c r="E108" s="89"/>
      <c r="F108" s="54"/>
      <c r="G108" s="40" t="str">
        <f>IF($C108="SO","Sans objet",IF($C108="-","Hors lot",IF($C108="PM","Pour mémoire",IF(E108,F108*E108,F108*$D108))))</f>
        <v>Pour mémoire</v>
      </c>
    </row>
    <row r="109" spans="1:8" s="28" customFormat="1" ht="12.75" customHeight="1" x14ac:dyDescent="0.2">
      <c r="A109" s="115"/>
      <c r="B109" s="116"/>
      <c r="C109" s="104"/>
      <c r="D109" s="108"/>
      <c r="E109" s="106"/>
      <c r="F109" s="107"/>
      <c r="G109" s="109"/>
    </row>
    <row r="110" spans="1:8" s="28" customFormat="1" ht="12.75" customHeight="1" x14ac:dyDescent="0.2">
      <c r="A110" s="71" t="s">
        <v>43</v>
      </c>
      <c r="B110" s="97" t="s">
        <v>60</v>
      </c>
      <c r="C110" s="42" t="s">
        <v>11</v>
      </c>
      <c r="D110" s="44">
        <v>10</v>
      </c>
      <c r="E110" s="89"/>
      <c r="F110" s="54"/>
      <c r="G110" s="40">
        <f>IF($C110="SO","Sans objet",IF($C110="-","Hors lot",IF($C110="PM","Pour mémoire",IF(E110,F110*E110,F110*$D110))))</f>
        <v>0</v>
      </c>
    </row>
    <row r="111" spans="1:8" s="28" customFormat="1" ht="12.75" customHeight="1" x14ac:dyDescent="0.2">
      <c r="A111" s="101"/>
      <c r="B111" s="46"/>
      <c r="C111" s="42"/>
      <c r="D111" s="44"/>
      <c r="E111" s="89"/>
      <c r="F111" s="54"/>
      <c r="G111" s="40">
        <f>IF($C111="SO","Sans objet",IF($C111="-","Hors lot",IF($C111="PM","Pour mémoire",IF(E111,F111*E111,F111*$D111))))</f>
        <v>0</v>
      </c>
    </row>
    <row r="112" spans="1:8" s="27" customFormat="1" ht="20.100000000000001" customHeight="1" x14ac:dyDescent="0.2">
      <c r="A112" s="51"/>
      <c r="B112" s="33" t="s">
        <v>14</v>
      </c>
      <c r="C112" s="3"/>
      <c r="D112" s="5"/>
      <c r="E112" s="74"/>
      <c r="F112" s="32"/>
      <c r="G112" s="60">
        <f>SUM(G96:G111)</f>
        <v>0</v>
      </c>
      <c r="H112" s="28"/>
    </row>
    <row r="113" spans="1:7" s="28" customFormat="1" ht="12.75" customHeight="1" x14ac:dyDescent="0.2">
      <c r="A113" s="101"/>
      <c r="B113" s="46"/>
      <c r="C113" s="42"/>
      <c r="D113" s="44"/>
      <c r="E113" s="89"/>
      <c r="F113" s="54"/>
      <c r="G113" s="40"/>
    </row>
    <row r="114" spans="1:7" s="28" customFormat="1" ht="12.75" customHeight="1" x14ac:dyDescent="0.2">
      <c r="A114" s="50" t="s">
        <v>33</v>
      </c>
      <c r="B114" s="65" t="s">
        <v>61</v>
      </c>
      <c r="C114" s="42"/>
      <c r="D114" s="44"/>
      <c r="E114" s="89"/>
      <c r="F114" s="54"/>
      <c r="G114" s="40">
        <f t="shared" ref="G114:G137" si="6">IF($C114="SO","Sans objet",IF($C114="-","Hors lot",IF($C114="PM","Pour mémoire",IF(E114,F114*E114,F114*$D114))))</f>
        <v>0</v>
      </c>
    </row>
    <row r="115" spans="1:7" s="28" customFormat="1" ht="12.75" customHeight="1" thickBot="1" x14ac:dyDescent="0.25">
      <c r="A115" s="101"/>
      <c r="B115" s="99"/>
      <c r="C115" s="42"/>
      <c r="D115" s="44"/>
      <c r="E115" s="89"/>
      <c r="F115" s="54"/>
      <c r="G115" s="40">
        <f t="shared" si="6"/>
        <v>0</v>
      </c>
    </row>
    <row r="116" spans="1:7" s="28" customFormat="1" ht="12.75" customHeight="1" thickBot="1" x14ac:dyDescent="0.25">
      <c r="A116" s="147"/>
      <c r="B116" s="142" t="s">
        <v>65</v>
      </c>
      <c r="C116" s="104"/>
      <c r="D116" s="108"/>
      <c r="E116" s="106"/>
      <c r="F116" s="107"/>
      <c r="G116" s="40">
        <f t="shared" si="6"/>
        <v>0</v>
      </c>
    </row>
    <row r="117" spans="1:7" s="28" customFormat="1" ht="12.75" customHeight="1" x14ac:dyDescent="0.2">
      <c r="A117" s="147"/>
      <c r="B117" s="150"/>
      <c r="C117" s="104"/>
      <c r="D117" s="108"/>
      <c r="E117" s="106"/>
      <c r="F117" s="107"/>
      <c r="G117" s="40">
        <f t="shared" si="6"/>
        <v>0</v>
      </c>
    </row>
    <row r="118" spans="1:7" s="28" customFormat="1" ht="12.75" customHeight="1" x14ac:dyDescent="0.2">
      <c r="A118" s="147" t="s">
        <v>23</v>
      </c>
      <c r="B118" s="110" t="s">
        <v>62</v>
      </c>
      <c r="C118" s="104"/>
      <c r="D118" s="105"/>
      <c r="E118" s="89"/>
      <c r="F118" s="54"/>
      <c r="G118" s="40">
        <f t="shared" si="6"/>
        <v>0</v>
      </c>
    </row>
    <row r="119" spans="1:7" s="28" customFormat="1" ht="12.75" customHeight="1" x14ac:dyDescent="0.2">
      <c r="A119" s="147"/>
      <c r="B119" s="150"/>
      <c r="C119" s="104"/>
      <c r="D119" s="105"/>
      <c r="E119" s="89"/>
      <c r="F119" s="54"/>
      <c r="G119" s="40">
        <f t="shared" si="6"/>
        <v>0</v>
      </c>
    </row>
    <row r="120" spans="1:7" s="28" customFormat="1" ht="12.75" customHeight="1" x14ac:dyDescent="0.2">
      <c r="A120" s="147"/>
      <c r="B120" s="151" t="s">
        <v>109</v>
      </c>
      <c r="C120" s="104" t="s">
        <v>4</v>
      </c>
      <c r="D120" s="105">
        <v>1</v>
      </c>
      <c r="E120" s="89"/>
      <c r="F120" s="54"/>
      <c r="G120" s="40">
        <f t="shared" si="6"/>
        <v>0</v>
      </c>
    </row>
    <row r="121" spans="1:7" s="28" customFormat="1" ht="12.75" customHeight="1" x14ac:dyDescent="0.2">
      <c r="A121" s="147"/>
      <c r="B121" s="151" t="s">
        <v>93</v>
      </c>
      <c r="C121" s="104"/>
      <c r="D121" s="105"/>
      <c r="E121" s="89"/>
      <c r="F121" s="54"/>
      <c r="G121" s="40">
        <f t="shared" si="6"/>
        <v>0</v>
      </c>
    </row>
    <row r="122" spans="1:7" s="28" customFormat="1" ht="12.75" customHeight="1" x14ac:dyDescent="0.2">
      <c r="A122" s="147"/>
      <c r="B122" s="151" t="s">
        <v>94</v>
      </c>
      <c r="C122" s="104"/>
      <c r="D122" s="105"/>
      <c r="E122" s="89"/>
      <c r="F122" s="54"/>
      <c r="G122" s="40">
        <f t="shared" si="6"/>
        <v>0</v>
      </c>
    </row>
    <row r="123" spans="1:7" s="28" customFormat="1" ht="12.75" customHeight="1" x14ac:dyDescent="0.2">
      <c r="A123" s="147"/>
      <c r="B123" s="151" t="s">
        <v>95</v>
      </c>
      <c r="C123" s="104"/>
      <c r="D123" s="105"/>
      <c r="E123" s="89"/>
      <c r="F123" s="54"/>
      <c r="G123" s="40">
        <f t="shared" si="6"/>
        <v>0</v>
      </c>
    </row>
    <row r="124" spans="1:7" s="28" customFormat="1" ht="12.75" customHeight="1" x14ac:dyDescent="0.2">
      <c r="A124" s="147"/>
      <c r="B124" s="151" t="s">
        <v>110</v>
      </c>
      <c r="C124" s="104"/>
      <c r="D124" s="105"/>
      <c r="E124" s="89"/>
      <c r="F124" s="54"/>
      <c r="G124" s="40">
        <f t="shared" si="6"/>
        <v>0</v>
      </c>
    </row>
    <row r="125" spans="1:7" s="28" customFormat="1" ht="12.75" customHeight="1" x14ac:dyDescent="0.2">
      <c r="A125" s="147"/>
      <c r="B125" s="151" t="s">
        <v>96</v>
      </c>
      <c r="C125" s="104"/>
      <c r="D125" s="105"/>
      <c r="E125" s="89"/>
      <c r="F125" s="54"/>
      <c r="G125" s="40">
        <f t="shared" si="6"/>
        <v>0</v>
      </c>
    </row>
    <row r="126" spans="1:7" s="28" customFormat="1" ht="12.75" customHeight="1" x14ac:dyDescent="0.2">
      <c r="A126" s="147"/>
      <c r="B126" s="151" t="s">
        <v>111</v>
      </c>
      <c r="C126" s="104"/>
      <c r="D126" s="105"/>
      <c r="E126" s="89"/>
      <c r="F126" s="54"/>
      <c r="G126" s="40">
        <f t="shared" si="6"/>
        <v>0</v>
      </c>
    </row>
    <row r="127" spans="1:7" s="28" customFormat="1" ht="12.75" customHeight="1" x14ac:dyDescent="0.2">
      <c r="A127" s="147"/>
      <c r="B127" s="151" t="s">
        <v>112</v>
      </c>
      <c r="C127" s="104"/>
      <c r="D127" s="105"/>
      <c r="E127" s="89"/>
      <c r="F127" s="54"/>
      <c r="G127" s="40">
        <f t="shared" si="6"/>
        <v>0</v>
      </c>
    </row>
    <row r="128" spans="1:7" s="28" customFormat="1" ht="12.75" customHeight="1" x14ac:dyDescent="0.2">
      <c r="A128" s="147" t="s">
        <v>24</v>
      </c>
      <c r="B128" s="110" t="s">
        <v>63</v>
      </c>
      <c r="C128" s="104"/>
      <c r="D128" s="105"/>
      <c r="E128" s="89"/>
      <c r="F128" s="54"/>
      <c r="G128" s="40">
        <f t="shared" si="6"/>
        <v>0</v>
      </c>
    </row>
    <row r="129" spans="1:8" s="28" customFormat="1" ht="12.75" customHeight="1" x14ac:dyDescent="0.2">
      <c r="A129" s="147"/>
      <c r="B129" s="117"/>
      <c r="C129" s="104"/>
      <c r="D129" s="105"/>
      <c r="E129" s="89"/>
      <c r="F129" s="54"/>
      <c r="G129" s="40">
        <f t="shared" si="6"/>
        <v>0</v>
      </c>
    </row>
    <row r="130" spans="1:8" s="28" customFormat="1" ht="12.75" customHeight="1" x14ac:dyDescent="0.2">
      <c r="A130" s="147"/>
      <c r="B130" s="151" t="s">
        <v>113</v>
      </c>
      <c r="C130" s="104" t="s">
        <v>4</v>
      </c>
      <c r="D130" s="105">
        <v>1</v>
      </c>
      <c r="E130" s="89"/>
      <c r="F130" s="54"/>
      <c r="G130" s="40">
        <f t="shared" si="6"/>
        <v>0</v>
      </c>
    </row>
    <row r="131" spans="1:8" s="28" customFormat="1" ht="12.75" customHeight="1" x14ac:dyDescent="0.2">
      <c r="A131" s="147"/>
      <c r="B131" s="151" t="s">
        <v>97</v>
      </c>
      <c r="C131" s="104"/>
      <c r="D131" s="105"/>
      <c r="E131" s="89"/>
      <c r="F131" s="54"/>
      <c r="G131" s="40">
        <f t="shared" si="6"/>
        <v>0</v>
      </c>
    </row>
    <row r="132" spans="1:8" s="28" customFormat="1" ht="12.75" customHeight="1" x14ac:dyDescent="0.2">
      <c r="A132" s="147"/>
      <c r="B132" s="151" t="s">
        <v>98</v>
      </c>
      <c r="C132" s="104"/>
      <c r="D132" s="105"/>
      <c r="E132" s="89"/>
      <c r="F132" s="54"/>
      <c r="G132" s="40">
        <f t="shared" si="6"/>
        <v>0</v>
      </c>
    </row>
    <row r="133" spans="1:8" s="28" customFormat="1" ht="12.75" customHeight="1" x14ac:dyDescent="0.2">
      <c r="A133" s="147"/>
      <c r="B133" s="151" t="s">
        <v>114</v>
      </c>
      <c r="C133" s="104"/>
      <c r="D133" s="105"/>
      <c r="E133" s="89"/>
      <c r="F133" s="54"/>
      <c r="G133" s="40">
        <f t="shared" si="6"/>
        <v>0</v>
      </c>
    </row>
    <row r="134" spans="1:8" s="28" customFormat="1" ht="12.75" customHeight="1" x14ac:dyDescent="0.2">
      <c r="A134" s="147"/>
      <c r="B134" s="151" t="s">
        <v>96</v>
      </c>
      <c r="C134" s="104"/>
      <c r="D134" s="105"/>
      <c r="E134" s="89"/>
      <c r="F134" s="54"/>
      <c r="G134" s="40">
        <f t="shared" si="6"/>
        <v>0</v>
      </c>
    </row>
    <row r="135" spans="1:8" s="28" customFormat="1" ht="12.75" customHeight="1" x14ac:dyDescent="0.2">
      <c r="A135" s="147"/>
      <c r="B135" s="151" t="s">
        <v>115</v>
      </c>
      <c r="C135" s="104"/>
      <c r="D135" s="105"/>
      <c r="E135" s="89"/>
      <c r="F135" s="54"/>
      <c r="G135" s="40">
        <f t="shared" si="6"/>
        <v>0</v>
      </c>
    </row>
    <row r="136" spans="1:8" s="28" customFormat="1" ht="12.75" customHeight="1" x14ac:dyDescent="0.2">
      <c r="A136" s="147"/>
      <c r="B136" s="151" t="s">
        <v>116</v>
      </c>
      <c r="C136" s="104"/>
      <c r="D136" s="105"/>
      <c r="E136" s="89"/>
      <c r="F136" s="54"/>
      <c r="G136" s="40">
        <f t="shared" si="6"/>
        <v>0</v>
      </c>
    </row>
    <row r="137" spans="1:8" s="28" customFormat="1" ht="12.75" customHeight="1" x14ac:dyDescent="0.2">
      <c r="A137" s="45"/>
      <c r="B137" s="63"/>
      <c r="C137" s="42"/>
      <c r="D137" s="44"/>
      <c r="E137" s="89"/>
      <c r="F137" s="54"/>
      <c r="G137" s="40">
        <f t="shared" si="6"/>
        <v>0</v>
      </c>
    </row>
    <row r="138" spans="1:8" s="27" customFormat="1" ht="20.100000000000001" customHeight="1" x14ac:dyDescent="0.2">
      <c r="A138" s="51"/>
      <c r="B138" s="33" t="s">
        <v>61</v>
      </c>
      <c r="C138" s="3"/>
      <c r="D138" s="5"/>
      <c r="E138" s="74"/>
      <c r="F138" s="32"/>
      <c r="G138" s="60">
        <f>SUM(G114:G137)</f>
        <v>0</v>
      </c>
      <c r="H138" s="28"/>
    </row>
    <row r="139" spans="1:8" s="28" customFormat="1" ht="12.75" customHeight="1" x14ac:dyDescent="0.2">
      <c r="A139" s="52"/>
      <c r="B139" s="63"/>
      <c r="C139" s="53"/>
      <c r="D139" s="64"/>
      <c r="E139" s="89"/>
      <c r="F139" s="54"/>
      <c r="G139" s="40"/>
    </row>
    <row r="140" spans="1:8" s="28" customFormat="1" ht="13.5" thickBot="1" x14ac:dyDescent="0.3">
      <c r="A140" s="67"/>
      <c r="B140" s="68"/>
      <c r="C140" s="53"/>
      <c r="D140" s="64"/>
      <c r="E140" s="89"/>
      <c r="F140" s="54"/>
      <c r="G140" s="66"/>
    </row>
    <row r="141" spans="1:8" s="27" customFormat="1" ht="20.100000000000001" customHeight="1" x14ac:dyDescent="0.2">
      <c r="A141" s="69"/>
      <c r="B141" s="70" t="s">
        <v>2</v>
      </c>
      <c r="C141" s="29"/>
      <c r="D141" s="30"/>
      <c r="E141" s="73"/>
      <c r="F141" s="24"/>
      <c r="G141" s="25">
        <f>+G138+G112+G95+G81</f>
        <v>0</v>
      </c>
      <c r="H141" s="28"/>
    </row>
    <row r="142" spans="1:8" s="27" customFormat="1" ht="20.100000000000001" customHeight="1" thickBot="1" x14ac:dyDescent="0.25">
      <c r="A142" s="69"/>
      <c r="B142" s="70" t="s">
        <v>1</v>
      </c>
      <c r="C142" s="29"/>
      <c r="D142" s="31"/>
      <c r="E142" s="73"/>
      <c r="F142" s="24"/>
      <c r="G142" s="40">
        <f>+G141*20%</f>
        <v>0</v>
      </c>
      <c r="H142" s="28"/>
    </row>
    <row r="143" spans="1:8" s="27" customFormat="1" ht="20.100000000000001" customHeight="1" thickBot="1" x14ac:dyDescent="0.25">
      <c r="A143" s="69"/>
      <c r="B143" s="70" t="s">
        <v>0</v>
      </c>
      <c r="C143" s="29"/>
      <c r="D143" s="31"/>
      <c r="E143" s="73"/>
      <c r="F143" s="24"/>
      <c r="G143" s="26">
        <f>+SUM(G141:G142)</f>
        <v>0</v>
      </c>
      <c r="H143" s="28"/>
    </row>
    <row r="144" spans="1:8" s="28" customFormat="1" x14ac:dyDescent="0.2">
      <c r="A144" s="52"/>
      <c r="B144" s="63"/>
      <c r="C144" s="53"/>
      <c r="D144" s="64"/>
      <c r="E144" s="89"/>
      <c r="F144" s="54"/>
      <c r="G144" s="40">
        <f t="shared" ref="G144:G159" si="7">IF($C144="SO","Sans objet",IF($C144="-","Hors lot",IF($C144="PM","Pour mémoire",IF(E144,F144*E144,F144*$D144))))</f>
        <v>0</v>
      </c>
    </row>
    <row r="145" spans="1:7" s="28" customFormat="1" ht="12.75" customHeight="1" x14ac:dyDescent="0.2">
      <c r="A145" s="50" t="s">
        <v>34</v>
      </c>
      <c r="B145" s="170" t="s">
        <v>134</v>
      </c>
      <c r="C145" s="42"/>
      <c r="D145" s="44"/>
      <c r="E145" s="89"/>
      <c r="F145" s="54"/>
      <c r="G145" s="40">
        <f t="shared" si="7"/>
        <v>0</v>
      </c>
    </row>
    <row r="146" spans="1:7" s="28" customFormat="1" ht="12.75" customHeight="1" x14ac:dyDescent="0.2">
      <c r="A146" s="119"/>
      <c r="B146" s="118"/>
      <c r="C146" s="120"/>
      <c r="D146" s="121"/>
      <c r="E146" s="106"/>
      <c r="F146" s="107"/>
      <c r="G146" s="40">
        <f t="shared" si="7"/>
        <v>0</v>
      </c>
    </row>
    <row r="147" spans="1:7" s="28" customFormat="1" ht="12.75" customHeight="1" x14ac:dyDescent="0.2">
      <c r="A147" s="147" t="s">
        <v>57</v>
      </c>
      <c r="B147" s="110" t="s">
        <v>125</v>
      </c>
      <c r="C147" s="120"/>
      <c r="D147" s="121"/>
      <c r="E147" s="106"/>
      <c r="F147" s="107"/>
      <c r="G147" s="40">
        <f t="shared" si="7"/>
        <v>0</v>
      </c>
    </row>
    <row r="148" spans="1:7" s="28" customFormat="1" ht="12.75" customHeight="1" x14ac:dyDescent="0.2">
      <c r="A148" s="119"/>
      <c r="B148" s="118"/>
      <c r="C148" s="120"/>
      <c r="D148" s="121"/>
      <c r="E148" s="106"/>
      <c r="F148" s="107"/>
      <c r="G148" s="40">
        <f t="shared" si="7"/>
        <v>0</v>
      </c>
    </row>
    <row r="149" spans="1:7" s="28" customFormat="1" ht="12.75" customHeight="1" x14ac:dyDescent="0.2">
      <c r="A149" s="119"/>
      <c r="B149" s="176" t="s">
        <v>126</v>
      </c>
      <c r="C149" s="120"/>
      <c r="D149" s="121"/>
      <c r="E149" s="106"/>
      <c r="F149" s="107"/>
      <c r="G149" s="40">
        <f t="shared" si="7"/>
        <v>0</v>
      </c>
    </row>
    <row r="150" spans="1:7" s="28" customFormat="1" ht="12.75" customHeight="1" x14ac:dyDescent="0.2">
      <c r="A150" s="119"/>
      <c r="B150" s="118"/>
      <c r="C150" s="120"/>
      <c r="D150" s="121"/>
      <c r="E150" s="106"/>
      <c r="F150" s="107"/>
      <c r="G150" s="40">
        <f t="shared" si="7"/>
        <v>0</v>
      </c>
    </row>
    <row r="151" spans="1:7" s="28" customFormat="1" ht="12.75" customHeight="1" x14ac:dyDescent="0.2">
      <c r="A151" s="141"/>
      <c r="B151" s="132" t="s">
        <v>83</v>
      </c>
      <c r="C151" s="104" t="s">
        <v>48</v>
      </c>
      <c r="D151" s="105">
        <f>-SUM(D23:D31)-SUM(D48:D52)</f>
        <v>-66</v>
      </c>
      <c r="E151" s="106"/>
      <c r="F151" s="107"/>
      <c r="G151" s="40">
        <f t="shared" si="7"/>
        <v>0</v>
      </c>
    </row>
    <row r="152" spans="1:7" s="28" customFormat="1" ht="12.75" customHeight="1" x14ac:dyDescent="0.2">
      <c r="A152" s="141"/>
      <c r="B152" s="132" t="s">
        <v>66</v>
      </c>
      <c r="C152" s="104" t="s">
        <v>48</v>
      </c>
      <c r="D152" s="44">
        <f>-SUM(D33:D34)-SUM(D54)</f>
        <v>-4</v>
      </c>
      <c r="E152" s="89"/>
      <c r="F152" s="54"/>
      <c r="G152" s="40">
        <f t="shared" si="7"/>
        <v>0</v>
      </c>
    </row>
    <row r="153" spans="1:7" s="28" customFormat="1" ht="12.75" customHeight="1" x14ac:dyDescent="0.2">
      <c r="A153" s="141"/>
      <c r="B153" s="132" t="s">
        <v>85</v>
      </c>
      <c r="C153" s="104" t="s">
        <v>48</v>
      </c>
      <c r="D153" s="44">
        <f>-SUM(D37:D41)-SUM(D57:D59)</f>
        <v>-16</v>
      </c>
      <c r="E153" s="89"/>
      <c r="F153" s="54"/>
      <c r="G153" s="40">
        <f t="shared" si="7"/>
        <v>0</v>
      </c>
    </row>
    <row r="154" spans="1:7" s="28" customFormat="1" ht="12.75" customHeight="1" x14ac:dyDescent="0.2">
      <c r="A154" s="119"/>
      <c r="B154" s="118"/>
      <c r="C154" s="120"/>
      <c r="D154" s="121"/>
      <c r="E154" s="106"/>
      <c r="F154" s="107"/>
      <c r="G154" s="40">
        <f t="shared" si="7"/>
        <v>0</v>
      </c>
    </row>
    <row r="155" spans="1:7" s="28" customFormat="1" ht="12.75" customHeight="1" x14ac:dyDescent="0.2">
      <c r="A155" s="119"/>
      <c r="B155" s="176" t="s">
        <v>127</v>
      </c>
      <c r="C155" s="120"/>
      <c r="D155" s="121"/>
      <c r="E155" s="106"/>
      <c r="F155" s="107"/>
      <c r="G155" s="40">
        <f t="shared" si="7"/>
        <v>0</v>
      </c>
    </row>
    <row r="156" spans="1:7" s="28" customFormat="1" ht="12.75" customHeight="1" x14ac:dyDescent="0.2">
      <c r="A156" s="119"/>
      <c r="B156" s="118"/>
      <c r="C156" s="120"/>
      <c r="D156" s="121"/>
      <c r="E156" s="106"/>
      <c r="F156" s="107"/>
      <c r="G156" s="40">
        <f t="shared" si="7"/>
        <v>0</v>
      </c>
    </row>
    <row r="157" spans="1:7" s="28" customFormat="1" ht="12.75" customHeight="1" x14ac:dyDescent="0.2">
      <c r="A157" s="141"/>
      <c r="B157" s="132" t="s">
        <v>83</v>
      </c>
      <c r="C157" s="104" t="s">
        <v>48</v>
      </c>
      <c r="D157" s="105">
        <f>-D151</f>
        <v>66</v>
      </c>
      <c r="E157" s="106"/>
      <c r="F157" s="107"/>
      <c r="G157" s="40">
        <f t="shared" si="7"/>
        <v>0</v>
      </c>
    </row>
    <row r="158" spans="1:7" s="28" customFormat="1" ht="12.75" customHeight="1" x14ac:dyDescent="0.2">
      <c r="A158" s="141"/>
      <c r="B158" s="132" t="s">
        <v>66</v>
      </c>
      <c r="C158" s="104" t="s">
        <v>48</v>
      </c>
      <c r="D158" s="105">
        <f>-D152</f>
        <v>4</v>
      </c>
      <c r="E158" s="89"/>
      <c r="F158" s="54"/>
      <c r="G158" s="40">
        <f t="shared" si="7"/>
        <v>0</v>
      </c>
    </row>
    <row r="159" spans="1:7" s="28" customFormat="1" ht="12.75" customHeight="1" x14ac:dyDescent="0.2">
      <c r="A159" s="141"/>
      <c r="B159" s="132" t="s">
        <v>85</v>
      </c>
      <c r="C159" s="104" t="s">
        <v>48</v>
      </c>
      <c r="D159" s="105">
        <f>-D153</f>
        <v>16</v>
      </c>
      <c r="E159" s="89"/>
      <c r="F159" s="54"/>
      <c r="G159" s="40">
        <f t="shared" si="7"/>
        <v>0</v>
      </c>
    </row>
    <row r="160" spans="1:7" s="28" customFormat="1" ht="12.75" customHeight="1" x14ac:dyDescent="0.2">
      <c r="A160" s="141"/>
      <c r="B160" s="112"/>
      <c r="C160" s="104"/>
      <c r="D160" s="44"/>
      <c r="E160" s="89"/>
      <c r="F160" s="54"/>
      <c r="G160" s="40">
        <f t="shared" ref="G160" si="8">IF($C160="SO","Sans objet",IF($C160="-","Hors lot",IF($C160="PM","Pour mémoire",IF(E160,F160*E160,F160*$D160))))</f>
        <v>0</v>
      </c>
    </row>
    <row r="161" spans="1:8" s="28" customFormat="1" ht="12.75" customHeight="1" x14ac:dyDescent="0.2">
      <c r="A161" s="34"/>
      <c r="B161" s="37" t="s">
        <v>118</v>
      </c>
      <c r="C161" s="35"/>
      <c r="D161" s="36"/>
      <c r="E161" s="172"/>
      <c r="F161" s="38"/>
      <c r="G161" s="39">
        <f>SUM(G147:G160)</f>
        <v>0</v>
      </c>
      <c r="H161" s="173"/>
    </row>
    <row r="162" spans="1:8" s="28" customFormat="1" ht="12.75" customHeight="1" x14ac:dyDescent="0.2">
      <c r="A162" s="119"/>
      <c r="B162" s="118"/>
      <c r="C162" s="120"/>
      <c r="D162" s="121"/>
      <c r="E162" s="106"/>
      <c r="F162" s="107"/>
      <c r="G162" s="109"/>
    </row>
    <row r="163" spans="1:8" s="28" customFormat="1" ht="12.75" customHeight="1" x14ac:dyDescent="0.2">
      <c r="A163" s="168" t="s">
        <v>58</v>
      </c>
      <c r="B163" s="110" t="s">
        <v>135</v>
      </c>
      <c r="C163" s="120"/>
      <c r="D163" s="121"/>
      <c r="E163" s="106"/>
      <c r="F163" s="107"/>
      <c r="G163" s="109"/>
    </row>
    <row r="164" spans="1:8" s="28" customFormat="1" ht="12.75" customHeight="1" x14ac:dyDescent="0.2">
      <c r="A164" s="119"/>
      <c r="B164" s="118"/>
      <c r="C164" s="120"/>
      <c r="D164" s="121"/>
      <c r="E164" s="106"/>
      <c r="F164" s="107"/>
      <c r="G164" s="109"/>
    </row>
    <row r="165" spans="1:8" s="28" customFormat="1" ht="12.75" customHeight="1" x14ac:dyDescent="0.2">
      <c r="A165" s="119"/>
      <c r="B165" s="176" t="s">
        <v>136</v>
      </c>
      <c r="C165" s="120"/>
      <c r="D165" s="121"/>
      <c r="E165" s="106"/>
      <c r="F165" s="107"/>
      <c r="G165" s="109"/>
    </row>
    <row r="166" spans="1:8" s="28" customFormat="1" ht="12.75" customHeight="1" x14ac:dyDescent="0.2">
      <c r="A166" s="119"/>
      <c r="B166" s="176" t="s">
        <v>131</v>
      </c>
      <c r="C166" s="120"/>
      <c r="D166" s="121"/>
      <c r="E166" s="106"/>
      <c r="F166" s="107"/>
      <c r="G166" s="109"/>
    </row>
    <row r="167" spans="1:8" s="28" customFormat="1" ht="12.75" customHeight="1" x14ac:dyDescent="0.2">
      <c r="A167" s="141"/>
      <c r="B167" s="132" t="s">
        <v>83</v>
      </c>
      <c r="C167" s="104" t="s">
        <v>48</v>
      </c>
      <c r="D167" s="105">
        <f>+D151</f>
        <v>-66</v>
      </c>
      <c r="E167" s="106"/>
      <c r="F167" s="107"/>
      <c r="G167" s="40">
        <f t="shared" ref="G167:G169" si="9">IF($C167="SO","Sans objet",IF($C167="-","Hors lot",IF($C167="PM","Pour mémoire",IF(E167,F167*E167,F167*$D167))))</f>
        <v>0</v>
      </c>
    </row>
    <row r="168" spans="1:8" s="28" customFormat="1" ht="12.75" customHeight="1" x14ac:dyDescent="0.2">
      <c r="A168" s="141"/>
      <c r="B168" s="132" t="s">
        <v>66</v>
      </c>
      <c r="C168" s="104" t="s">
        <v>48</v>
      </c>
      <c r="D168" s="105">
        <f>+D152</f>
        <v>-4</v>
      </c>
      <c r="E168" s="122"/>
      <c r="F168" s="54"/>
      <c r="G168" s="40">
        <f t="shared" si="9"/>
        <v>0</v>
      </c>
    </row>
    <row r="169" spans="1:8" s="28" customFormat="1" ht="12.75" customHeight="1" x14ac:dyDescent="0.2">
      <c r="A169" s="141"/>
      <c r="B169" s="112"/>
      <c r="C169" s="104"/>
      <c r="D169" s="44"/>
      <c r="E169" s="89"/>
      <c r="F169" s="54"/>
      <c r="G169" s="40">
        <f t="shared" si="9"/>
        <v>0</v>
      </c>
    </row>
    <row r="170" spans="1:8" s="28" customFormat="1" ht="12.75" customHeight="1" x14ac:dyDescent="0.2">
      <c r="A170" s="34"/>
      <c r="B170" s="37" t="s">
        <v>117</v>
      </c>
      <c r="C170" s="35"/>
      <c r="D170" s="36"/>
      <c r="E170" s="172"/>
      <c r="F170" s="38"/>
      <c r="G170" s="39">
        <f>SUM(G165:G169)</f>
        <v>0</v>
      </c>
      <c r="H170" s="173"/>
    </row>
    <row r="171" spans="1:8" s="28" customFormat="1" ht="12.75" customHeight="1" x14ac:dyDescent="0.2">
      <c r="A171" s="119"/>
      <c r="B171" s="118"/>
      <c r="C171" s="120"/>
      <c r="D171" s="121"/>
      <c r="E171" s="106"/>
      <c r="F171" s="107"/>
      <c r="G171" s="109"/>
    </row>
    <row r="172" spans="1:8" s="28" customFormat="1" ht="12.75" customHeight="1" x14ac:dyDescent="0.2">
      <c r="A172" s="119"/>
      <c r="B172" s="176" t="s">
        <v>137</v>
      </c>
      <c r="C172" s="120"/>
      <c r="D172" s="121"/>
      <c r="E172" s="106"/>
      <c r="F172" s="107"/>
      <c r="G172" s="109"/>
    </row>
    <row r="173" spans="1:8" s="28" customFormat="1" ht="12.75" customHeight="1" x14ac:dyDescent="0.2">
      <c r="A173" s="119"/>
      <c r="B173" s="176" t="s">
        <v>132</v>
      </c>
      <c r="C173" s="120"/>
      <c r="D173" s="121"/>
      <c r="E173" s="106"/>
      <c r="F173" s="107"/>
      <c r="G173" s="109"/>
    </row>
    <row r="174" spans="1:8" s="28" customFormat="1" ht="12.75" customHeight="1" x14ac:dyDescent="0.2">
      <c r="A174" s="141"/>
      <c r="B174" s="132" t="s">
        <v>85</v>
      </c>
      <c r="C174" s="104" t="s">
        <v>48</v>
      </c>
      <c r="D174" s="105">
        <f>+D153</f>
        <v>-16</v>
      </c>
      <c r="E174" s="89"/>
      <c r="F174" s="54"/>
      <c r="G174" s="40">
        <f t="shared" ref="G174" si="10">IF($C174="SO","Sans objet",IF($C174="-","Hors lot",IF($C174="PM","Pour mémoire",IF(E174,F174*E174,F174*$D174))))</f>
        <v>0</v>
      </c>
    </row>
    <row r="175" spans="1:8" s="28" customFormat="1" ht="12.75" customHeight="1" x14ac:dyDescent="0.2">
      <c r="A175" s="141"/>
      <c r="B175" s="112"/>
      <c r="C175" s="104"/>
      <c r="D175" s="44"/>
      <c r="E175" s="89"/>
      <c r="F175" s="54"/>
      <c r="G175" s="40">
        <f t="shared" ref="G175" si="11">IF($C175="SO","Sans objet",IF($C175="-","Hors lot",IF($C175="PM","Pour mémoire",IF(E175,F175*E175,F175*$D175))))</f>
        <v>0</v>
      </c>
    </row>
    <row r="176" spans="1:8" s="28" customFormat="1" ht="12.75" customHeight="1" x14ac:dyDescent="0.2">
      <c r="A176" s="34"/>
      <c r="B176" s="37" t="s">
        <v>133</v>
      </c>
      <c r="C176" s="35"/>
      <c r="D176" s="36"/>
      <c r="E176" s="172"/>
      <c r="F176" s="38"/>
      <c r="G176" s="39">
        <f>SUM(G172:G175)</f>
        <v>0</v>
      </c>
      <c r="H176" s="173"/>
    </row>
    <row r="177" spans="1:7" s="28" customFormat="1" ht="12.75" customHeight="1" x14ac:dyDescent="0.2">
      <c r="A177" s="119"/>
      <c r="B177" s="118"/>
      <c r="C177" s="120"/>
      <c r="D177" s="121"/>
      <c r="E177" s="106"/>
      <c r="F177" s="107"/>
      <c r="G177" s="109"/>
    </row>
    <row r="178" spans="1:7" s="28" customFormat="1" ht="12.75" customHeight="1" x14ac:dyDescent="0.2">
      <c r="A178" s="168" t="s">
        <v>59</v>
      </c>
      <c r="B178" s="110" t="s">
        <v>121</v>
      </c>
      <c r="C178" s="120"/>
      <c r="D178" s="121"/>
      <c r="E178" s="106"/>
      <c r="F178" s="107"/>
      <c r="G178" s="109"/>
    </row>
    <row r="179" spans="1:7" s="28" customFormat="1" ht="12.75" customHeight="1" x14ac:dyDescent="0.2">
      <c r="A179" s="169"/>
      <c r="B179" s="118"/>
      <c r="C179" s="120"/>
      <c r="D179" s="121"/>
      <c r="E179" s="106"/>
      <c r="F179" s="107"/>
      <c r="G179" s="109"/>
    </row>
    <row r="180" spans="1:7" s="28" customFormat="1" ht="12.75" customHeight="1" x14ac:dyDescent="0.2">
      <c r="A180" s="160"/>
      <c r="B180" s="176" t="s">
        <v>129</v>
      </c>
      <c r="C180" s="104" t="s">
        <v>128</v>
      </c>
      <c r="D180" s="121">
        <v>-1</v>
      </c>
      <c r="E180" s="106"/>
      <c r="F180" s="107"/>
      <c r="G180" s="109"/>
    </row>
    <row r="181" spans="1:7" s="28" customFormat="1" ht="12.75" customHeight="1" x14ac:dyDescent="0.2">
      <c r="A181" s="169"/>
      <c r="B181" s="118"/>
      <c r="C181" s="120"/>
      <c r="D181" s="121"/>
      <c r="E181" s="106"/>
      <c r="F181" s="107"/>
      <c r="G181" s="109"/>
    </row>
    <row r="182" spans="1:7" s="28" customFormat="1" ht="12.75" customHeight="1" x14ac:dyDescent="0.2">
      <c r="A182" s="169"/>
      <c r="B182" s="176" t="s">
        <v>130</v>
      </c>
      <c r="C182" s="120"/>
      <c r="D182" s="121"/>
      <c r="E182" s="106"/>
      <c r="F182" s="107"/>
      <c r="G182" s="109"/>
    </row>
    <row r="183" spans="1:7" s="28" customFormat="1" ht="12.75" customHeight="1" x14ac:dyDescent="0.2">
      <c r="A183" s="169"/>
      <c r="B183" s="118"/>
      <c r="C183" s="120"/>
      <c r="D183" s="121"/>
      <c r="E183" s="106"/>
      <c r="F183" s="107"/>
      <c r="G183" s="109"/>
    </row>
    <row r="184" spans="1:7" s="28" customFormat="1" ht="12.75" customHeight="1" x14ac:dyDescent="0.2">
      <c r="A184" s="47"/>
      <c r="B184" s="177" t="s">
        <v>13</v>
      </c>
      <c r="C184" s="42"/>
      <c r="D184" s="43"/>
      <c r="E184" s="89"/>
      <c r="F184" s="54"/>
      <c r="G184" s="40">
        <f t="shared" ref="G184" si="12">IF($C184="SO","Sans objet",IF($C184="-","Hors lot",IF($C184="PM","Pour mémoire",IF(E184,F184*E184,F184*$D184))))</f>
        <v>0</v>
      </c>
    </row>
    <row r="185" spans="1:7" s="28" customFormat="1" ht="12.75" customHeight="1" x14ac:dyDescent="0.2">
      <c r="A185" s="169"/>
      <c r="B185" s="178" t="s">
        <v>83</v>
      </c>
      <c r="C185" s="104"/>
      <c r="D185" s="105"/>
      <c r="E185" s="106"/>
      <c r="F185" s="107"/>
      <c r="G185" s="109"/>
    </row>
    <row r="186" spans="1:7" s="28" customFormat="1" ht="12.75" customHeight="1" x14ac:dyDescent="0.2">
      <c r="A186" s="169"/>
      <c r="B186" s="113" t="s">
        <v>52</v>
      </c>
      <c r="C186" s="104" t="s">
        <v>48</v>
      </c>
      <c r="D186" s="44">
        <v>19</v>
      </c>
      <c r="E186" s="106"/>
      <c r="F186" s="107"/>
      <c r="G186" s="109"/>
    </row>
    <row r="187" spans="1:7" s="28" customFormat="1" ht="12.75" customHeight="1" x14ac:dyDescent="0.2">
      <c r="A187" s="169"/>
      <c r="B187" s="113" t="s">
        <v>67</v>
      </c>
      <c r="C187" s="104" t="s">
        <v>48</v>
      </c>
      <c r="D187" s="44">
        <v>5</v>
      </c>
      <c r="E187" s="106"/>
      <c r="F187" s="107"/>
      <c r="G187" s="109"/>
    </row>
    <row r="188" spans="1:7" s="28" customFormat="1" ht="12.75" customHeight="1" x14ac:dyDescent="0.2">
      <c r="A188" s="169"/>
      <c r="B188" s="113" t="s">
        <v>74</v>
      </c>
      <c r="C188" s="104" t="s">
        <v>48</v>
      </c>
      <c r="D188" s="44">
        <v>7</v>
      </c>
      <c r="E188" s="106"/>
      <c r="F188" s="107"/>
      <c r="G188" s="109"/>
    </row>
    <row r="189" spans="1:7" s="28" customFormat="1" ht="12.75" customHeight="1" x14ac:dyDescent="0.2">
      <c r="A189" s="169"/>
      <c r="B189" s="113" t="s">
        <v>68</v>
      </c>
      <c r="C189" s="104" t="s">
        <v>48</v>
      </c>
      <c r="D189" s="44">
        <v>3</v>
      </c>
      <c r="E189" s="106"/>
      <c r="F189" s="107"/>
      <c r="G189" s="109"/>
    </row>
    <row r="190" spans="1:7" s="28" customFormat="1" ht="12.75" customHeight="1" x14ac:dyDescent="0.2">
      <c r="A190" s="169"/>
      <c r="B190" s="113" t="s">
        <v>69</v>
      </c>
      <c r="C190" s="104" t="s">
        <v>48</v>
      </c>
      <c r="D190" s="44">
        <v>2</v>
      </c>
      <c r="E190" s="106"/>
      <c r="F190" s="107"/>
      <c r="G190" s="109"/>
    </row>
    <row r="191" spans="1:7" s="28" customFormat="1" ht="12.75" customHeight="1" x14ac:dyDescent="0.2">
      <c r="A191" s="169"/>
      <c r="B191" s="113" t="s">
        <v>75</v>
      </c>
      <c r="C191" s="104" t="s">
        <v>48</v>
      </c>
      <c r="D191" s="108">
        <v>1</v>
      </c>
      <c r="E191" s="106"/>
      <c r="F191" s="107"/>
      <c r="G191" s="109"/>
    </row>
    <row r="192" spans="1:7" s="28" customFormat="1" ht="12.75" customHeight="1" x14ac:dyDescent="0.2">
      <c r="A192" s="169"/>
      <c r="B192" s="113" t="s">
        <v>70</v>
      </c>
      <c r="C192" s="104" t="s">
        <v>48</v>
      </c>
      <c r="D192" s="44">
        <v>9</v>
      </c>
      <c r="E192" s="106"/>
      <c r="F192" s="107"/>
      <c r="G192" s="109"/>
    </row>
    <row r="193" spans="1:8" s="28" customFormat="1" ht="12.75" customHeight="1" x14ac:dyDescent="0.2">
      <c r="A193" s="169"/>
      <c r="B193" s="113" t="s">
        <v>71</v>
      </c>
      <c r="C193" s="104" t="s">
        <v>48</v>
      </c>
      <c r="D193" s="44">
        <v>6</v>
      </c>
      <c r="E193" s="106"/>
      <c r="F193" s="107"/>
      <c r="G193" s="109"/>
    </row>
    <row r="194" spans="1:8" s="28" customFormat="1" ht="12.75" customHeight="1" x14ac:dyDescent="0.2">
      <c r="A194" s="169"/>
      <c r="B194" s="113" t="s">
        <v>72</v>
      </c>
      <c r="C194" s="104" t="s">
        <v>48</v>
      </c>
      <c r="D194" s="108">
        <v>1</v>
      </c>
      <c r="E194" s="106"/>
      <c r="F194" s="107"/>
      <c r="G194" s="109"/>
    </row>
    <row r="195" spans="1:8" s="28" customFormat="1" ht="12.75" customHeight="1" x14ac:dyDescent="0.2">
      <c r="A195" s="169"/>
      <c r="B195" s="118"/>
      <c r="C195" s="120"/>
      <c r="D195" s="121"/>
      <c r="E195" s="106"/>
      <c r="F195" s="107"/>
      <c r="G195" s="109"/>
    </row>
    <row r="196" spans="1:8" s="28" customFormat="1" ht="12.75" customHeight="1" x14ac:dyDescent="0.2">
      <c r="A196" s="141"/>
      <c r="B196" s="179" t="s">
        <v>122</v>
      </c>
      <c r="C196" s="104"/>
      <c r="D196" s="105"/>
      <c r="E196" s="106"/>
      <c r="F196" s="107"/>
      <c r="G196" s="40">
        <f t="shared" ref="G196:G198" si="13">IF($C196="SO","Sans objet",IF($C196="-","Hors lot",IF($C196="PM","Pour mémoire",IF(E196,F196*E196,F196*$D196))))</f>
        <v>0</v>
      </c>
    </row>
    <row r="197" spans="1:8" s="28" customFormat="1" ht="12.75" customHeight="1" x14ac:dyDescent="0.2">
      <c r="A197" s="141"/>
      <c r="B197" s="178" t="s">
        <v>83</v>
      </c>
      <c r="C197" s="104"/>
      <c r="D197" s="105"/>
      <c r="E197" s="106"/>
      <c r="F197" s="107"/>
      <c r="G197" s="40">
        <f t="shared" si="13"/>
        <v>0</v>
      </c>
    </row>
    <row r="198" spans="1:8" s="28" customFormat="1" ht="12.75" customHeight="1" x14ac:dyDescent="0.2">
      <c r="A198" s="141"/>
      <c r="B198" s="113" t="s">
        <v>71</v>
      </c>
      <c r="C198" s="104" t="s">
        <v>48</v>
      </c>
      <c r="D198" s="105">
        <v>4</v>
      </c>
      <c r="E198" s="106"/>
      <c r="F198" s="107"/>
      <c r="G198" s="40">
        <f t="shared" si="13"/>
        <v>0</v>
      </c>
    </row>
    <row r="199" spans="1:8" s="28" customFormat="1" ht="12.75" customHeight="1" x14ac:dyDescent="0.2">
      <c r="A199" s="160"/>
      <c r="B199" s="113" t="s">
        <v>72</v>
      </c>
      <c r="C199" s="104" t="s">
        <v>48</v>
      </c>
      <c r="D199" s="44">
        <v>1</v>
      </c>
      <c r="E199" s="106"/>
      <c r="F199" s="107"/>
      <c r="G199" s="109"/>
    </row>
    <row r="200" spans="1:8" s="28" customFormat="1" ht="12.75" customHeight="1" x14ac:dyDescent="0.2">
      <c r="A200" s="160"/>
      <c r="B200" s="113" t="s">
        <v>73</v>
      </c>
      <c r="C200" s="104" t="s">
        <v>48</v>
      </c>
      <c r="D200" s="108">
        <v>2</v>
      </c>
      <c r="E200" s="106"/>
      <c r="F200" s="107"/>
      <c r="G200" s="109"/>
    </row>
    <row r="201" spans="1:8" s="28" customFormat="1" ht="12.75" customHeight="1" x14ac:dyDescent="0.2">
      <c r="A201" s="141"/>
      <c r="B201" s="113" t="s">
        <v>99</v>
      </c>
      <c r="C201" s="104" t="s">
        <v>48</v>
      </c>
      <c r="D201" s="105">
        <v>2</v>
      </c>
      <c r="E201" s="106"/>
      <c r="F201" s="107"/>
      <c r="G201" s="40">
        <f t="shared" ref="G201:G202" si="14">IF($C201="SO","Sans objet",IF($C201="-","Hors lot",IF($C201="PM","Pour mémoire",IF(E201,F201*E201,F201*$D201))))</f>
        <v>0</v>
      </c>
    </row>
    <row r="202" spans="1:8" s="28" customFormat="1" ht="12.75" customHeight="1" x14ac:dyDescent="0.2">
      <c r="A202" s="141"/>
      <c r="B202" s="113" t="s">
        <v>86</v>
      </c>
      <c r="C202" s="104" t="s">
        <v>48</v>
      </c>
      <c r="D202" s="105">
        <v>4</v>
      </c>
      <c r="E202" s="106"/>
      <c r="F202" s="107"/>
      <c r="G202" s="40">
        <f t="shared" si="14"/>
        <v>0</v>
      </c>
    </row>
    <row r="203" spans="1:8" s="28" customFormat="1" ht="12.75" customHeight="1" x14ac:dyDescent="0.2">
      <c r="A203" s="169"/>
      <c r="B203" s="174"/>
      <c r="C203" s="139"/>
      <c r="D203" s="175"/>
      <c r="E203" s="106"/>
      <c r="F203" s="107"/>
      <c r="G203" s="109"/>
    </row>
    <row r="204" spans="1:8" s="28" customFormat="1" ht="12.75" customHeight="1" x14ac:dyDescent="0.2">
      <c r="A204" s="34"/>
      <c r="B204" s="37" t="s">
        <v>118</v>
      </c>
      <c r="C204" s="35"/>
      <c r="D204" s="36"/>
      <c r="E204" s="172"/>
      <c r="F204" s="38"/>
      <c r="G204" s="39">
        <f>SUM(G179:G203)</f>
        <v>0</v>
      </c>
      <c r="H204" s="173"/>
    </row>
    <row r="205" spans="1:8" x14ac:dyDescent="0.2">
      <c r="A205" s="141"/>
      <c r="B205" s="143"/>
      <c r="C205" s="104"/>
      <c r="D205" s="121"/>
      <c r="E205" s="106"/>
      <c r="F205" s="107"/>
      <c r="G205" s="109"/>
    </row>
    <row r="206" spans="1:8" s="28" customFormat="1" ht="12.75" customHeight="1" x14ac:dyDescent="0.2">
      <c r="A206" s="160" t="s">
        <v>64</v>
      </c>
      <c r="B206" s="111" t="s">
        <v>123</v>
      </c>
      <c r="C206" s="104" t="s">
        <v>4</v>
      </c>
      <c r="D206" s="105">
        <v>17</v>
      </c>
      <c r="E206" s="106"/>
      <c r="F206" s="107"/>
      <c r="G206" s="109">
        <f t="shared" ref="G206" si="15">IF($C206="SO","Sans objet",IF($C206="-","Hors lot",IF($C206="PM","Pour mémoire",IF(E206,F206*E206,F206*$D206))))</f>
        <v>0</v>
      </c>
    </row>
    <row r="207" spans="1:8" ht="13.5" thickBot="1" x14ac:dyDescent="0.25">
      <c r="A207" s="156"/>
      <c r="B207" s="157"/>
      <c r="C207" s="158"/>
      <c r="D207" s="152"/>
      <c r="E207" s="153"/>
      <c r="F207" s="154"/>
      <c r="G207" s="155"/>
    </row>
  </sheetData>
  <sheetProtection selectLockedCells="1" selectUnlockedCells="1"/>
  <mergeCells count="2">
    <mergeCell ref="F4:G4"/>
    <mergeCell ref="F5:G5"/>
  </mergeCells>
  <phoneticPr fontId="10" type="noConversion"/>
  <conditionalFormatting sqref="A37">
    <cfRule type="expression" dxfId="145" priority="518">
      <formula>$C38="-"</formula>
    </cfRule>
    <cfRule type="expression" dxfId="144" priority="517">
      <formula>$C38="PM"</formula>
    </cfRule>
    <cfRule type="expression" dxfId="143" priority="516">
      <formula>$C38="SO"</formula>
    </cfRule>
  </conditionalFormatting>
  <conditionalFormatting sqref="A85:A87 C85:C87">
    <cfRule type="expression" dxfId="142" priority="466">
      <formula>$C85="PM"</formula>
    </cfRule>
    <cfRule type="expression" dxfId="141" priority="465">
      <formula>$C85="SO"</formula>
    </cfRule>
    <cfRule type="expression" dxfId="140" priority="467">
      <formula>$C85="-"</formula>
    </cfRule>
  </conditionalFormatting>
  <conditionalFormatting sqref="A151:A153">
    <cfRule type="expression" dxfId="139" priority="264">
      <formula>$C151="-"</formula>
    </cfRule>
    <cfRule type="expression" dxfId="138" priority="262">
      <formula>$C151="SO"</formula>
    </cfRule>
    <cfRule type="expression" dxfId="137" priority="263">
      <formula>$C151="PM"</formula>
    </cfRule>
  </conditionalFormatting>
  <conditionalFormatting sqref="A157:A159">
    <cfRule type="expression" dxfId="136" priority="240">
      <formula>$C157="-"</formula>
    </cfRule>
    <cfRule type="expression" dxfId="135" priority="239">
      <formula>$C157="PM"</formula>
    </cfRule>
    <cfRule type="expression" dxfId="134" priority="238">
      <formula>$C157="SO"</formula>
    </cfRule>
  </conditionalFormatting>
  <conditionalFormatting sqref="A165:A168">
    <cfRule type="expression" dxfId="133" priority="38">
      <formula>$C165="PM"</formula>
    </cfRule>
    <cfRule type="expression" dxfId="132" priority="39">
      <formula>$C165="-"</formula>
    </cfRule>
    <cfRule type="expression" dxfId="131" priority="37">
      <formula>$C165="SO"</formula>
    </cfRule>
  </conditionalFormatting>
  <conditionalFormatting sqref="A196:A197 C196:C197 A198:C204">
    <cfRule type="expression" dxfId="130" priority="49">
      <formula>$C196="SO"</formula>
    </cfRule>
    <cfRule type="expression" dxfId="129" priority="51">
      <formula>$C196="-"</formula>
    </cfRule>
    <cfRule type="expression" dxfId="128" priority="50">
      <formula>$C196="PM"</formula>
    </cfRule>
  </conditionalFormatting>
  <conditionalFormatting sqref="A21:B21 C21:C22 A22 A39:A40">
    <cfRule type="expression" dxfId="127" priority="521">
      <formula>$C21="-"</formula>
    </cfRule>
    <cfRule type="expression" dxfId="126" priority="520">
      <formula>$C21="PM"</formula>
    </cfRule>
    <cfRule type="expression" dxfId="125" priority="519">
      <formula>$C21="SO"</formula>
    </cfRule>
  </conditionalFormatting>
  <conditionalFormatting sqref="A13:C20 A47 C47">
    <cfRule type="expression" dxfId="124" priority="498">
      <formula>$C13="SO"</formula>
    </cfRule>
    <cfRule type="expression" dxfId="123" priority="499">
      <formula>$C13="PM"</formula>
    </cfRule>
    <cfRule type="expression" dxfId="122" priority="500">
      <formula>$C13="-"</formula>
    </cfRule>
  </conditionalFormatting>
  <conditionalFormatting sqref="A23:C30 C32:C33 B33 A34:C34 B37:C40">
    <cfRule type="expression" dxfId="121" priority="542">
      <formula>$C23="-"</formula>
    </cfRule>
    <cfRule type="expression" dxfId="120" priority="541">
      <formula>$C23="PM"</formula>
    </cfRule>
    <cfRule type="expression" dxfId="119" priority="540">
      <formula>$C23="SO"</formula>
    </cfRule>
  </conditionalFormatting>
  <conditionalFormatting sqref="A41:C46">
    <cfRule type="expression" dxfId="118" priority="98">
      <formula>$C41="PM"</formula>
    </cfRule>
    <cfRule type="expression" dxfId="117" priority="97">
      <formula>$C41="SO"</formula>
    </cfRule>
    <cfRule type="expression" dxfId="116" priority="99">
      <formula>$C41="-"</formula>
    </cfRule>
  </conditionalFormatting>
  <conditionalFormatting sqref="A144:C150">
    <cfRule type="expression" dxfId="115" priority="4">
      <formula>$C144="SO"</formula>
    </cfRule>
    <cfRule type="expression" dxfId="114" priority="5">
      <formula>$C144="PM"</formula>
    </cfRule>
    <cfRule type="expression" dxfId="113" priority="6">
      <formula>$C144="-"</formula>
    </cfRule>
  </conditionalFormatting>
  <conditionalFormatting sqref="A154:C156">
    <cfRule type="expression" dxfId="112" priority="77">
      <formula>$C154="PM"</formula>
    </cfRule>
    <cfRule type="expression" dxfId="111" priority="78">
      <formula>$C154="-"</formula>
    </cfRule>
    <cfRule type="expression" dxfId="110" priority="76">
      <formula>$C154="SO"</formula>
    </cfRule>
  </conditionalFormatting>
  <conditionalFormatting sqref="A160:C164">
    <cfRule type="expression" dxfId="109" priority="102">
      <formula>$C160="-"</formula>
    </cfRule>
    <cfRule type="expression" dxfId="108" priority="100">
      <formula>$C160="SO"</formula>
    </cfRule>
    <cfRule type="expression" dxfId="107" priority="101">
      <formula>$C160="PM"</formula>
    </cfRule>
  </conditionalFormatting>
  <conditionalFormatting sqref="A169:C171">
    <cfRule type="expression" dxfId="106" priority="13">
      <formula>$C169="SO"</formula>
    </cfRule>
    <cfRule type="expression" dxfId="105" priority="14">
      <formula>$C169="PM"</formula>
    </cfRule>
    <cfRule type="expression" dxfId="104" priority="15">
      <formula>$C169="-"</formula>
    </cfRule>
  </conditionalFormatting>
  <conditionalFormatting sqref="A175:C184">
    <cfRule type="expression" dxfId="103" priority="53">
      <formula>$C175="PM"</formula>
    </cfRule>
    <cfRule type="expression" dxfId="102" priority="52">
      <formula>$C175="SO"</formula>
    </cfRule>
    <cfRule type="expression" dxfId="101" priority="54">
      <formula>$C175="-"</formula>
    </cfRule>
  </conditionalFormatting>
  <conditionalFormatting sqref="A206:C206">
    <cfRule type="expression" dxfId="100" priority="96">
      <formula>$C206="-"</formula>
    </cfRule>
    <cfRule type="expression" dxfId="99" priority="94">
      <formula>$C206="SO"</formula>
    </cfRule>
    <cfRule type="expression" dxfId="98" priority="95">
      <formula>$C206="PM"</formula>
    </cfRule>
  </conditionalFormatting>
  <conditionalFormatting sqref="A118:D119 A120:A127 C120:D127 A130:A136 C130:D136">
    <cfRule type="expression" dxfId="97" priority="463">
      <formula>$C118="PM"</formula>
    </cfRule>
    <cfRule type="expression" dxfId="96" priority="464">
      <formula>$C118="-"</formula>
    </cfRule>
    <cfRule type="expression" dxfId="95" priority="462">
      <formula>$C118="SO"</formula>
    </cfRule>
  </conditionalFormatting>
  <conditionalFormatting sqref="B22">
    <cfRule type="expression" dxfId="94" priority="515">
      <formula>#REF!="-"</formula>
    </cfRule>
    <cfRule type="expression" dxfId="93" priority="514">
      <formula>#REF!="PM"</formula>
    </cfRule>
    <cfRule type="expression" dxfId="92" priority="513">
      <formula>#REF!="SO"</formula>
    </cfRule>
  </conditionalFormatting>
  <conditionalFormatting sqref="B32">
    <cfRule type="expression" dxfId="91" priority="511">
      <formula>$C33="PM"</formula>
    </cfRule>
    <cfRule type="expression" dxfId="90" priority="512">
      <formula>$C33="-"</formula>
    </cfRule>
    <cfRule type="expression" dxfId="89" priority="510">
      <formula>$C33="SO"</formula>
    </cfRule>
  </conditionalFormatting>
  <conditionalFormatting sqref="B35">
    <cfRule type="expression" dxfId="88" priority="501">
      <formula>$C36="SO"</formula>
    </cfRule>
    <cfRule type="expression" dxfId="87" priority="502">
      <formula>$C36="PM"</formula>
    </cfRule>
    <cfRule type="expression" dxfId="86" priority="503">
      <formula>$C36="-"</formula>
    </cfRule>
  </conditionalFormatting>
  <conditionalFormatting sqref="B36">
    <cfRule type="expression" dxfId="85" priority="504">
      <formula>#REF!="SO"</formula>
    </cfRule>
    <cfRule type="expression" dxfId="84" priority="505">
      <formula>#REF!="PM"</formula>
    </cfRule>
    <cfRule type="expression" dxfId="83" priority="506">
      <formula>#REF!="-"</formula>
    </cfRule>
  </conditionalFormatting>
  <conditionalFormatting sqref="B47 B205 B207">
    <cfRule type="expression" dxfId="82" priority="497">
      <formula>#REF!="-"</formula>
    </cfRule>
    <cfRule type="expression" dxfId="81" priority="496">
      <formula>#REF!="PM"</formula>
    </cfRule>
    <cfRule type="expression" dxfId="80" priority="495">
      <formula>#REF!="SO"</formula>
    </cfRule>
  </conditionalFormatting>
  <conditionalFormatting sqref="B53:B54">
    <cfRule type="expression" dxfId="79" priority="282">
      <formula>$C55="-"</formula>
    </cfRule>
    <cfRule type="expression" dxfId="78" priority="281">
      <formula>$C55="PM"</formula>
    </cfRule>
    <cfRule type="expression" dxfId="77" priority="280">
      <formula>$C55="SO"</formula>
    </cfRule>
  </conditionalFormatting>
  <conditionalFormatting sqref="B55">
    <cfRule type="expression" dxfId="76" priority="491">
      <formula>$C56="-"</formula>
    </cfRule>
    <cfRule type="expression" dxfId="75" priority="490">
      <formula>$C56="PM"</formula>
    </cfRule>
    <cfRule type="expression" dxfId="74" priority="489">
      <formula>$C56="SO"</formula>
    </cfRule>
  </conditionalFormatting>
  <conditionalFormatting sqref="B56">
    <cfRule type="expression" dxfId="73" priority="494">
      <formula>#REF!="-"</formula>
    </cfRule>
    <cfRule type="expression" dxfId="72" priority="493">
      <formula>#REF!="PM"</formula>
    </cfRule>
    <cfRule type="expression" dxfId="71" priority="492">
      <formula>#REF!="SO"</formula>
    </cfRule>
  </conditionalFormatting>
  <conditionalFormatting sqref="B65">
    <cfRule type="expression" dxfId="70" priority="477">
      <formula>#REF!="SO"</formula>
    </cfRule>
    <cfRule type="expression" dxfId="69" priority="479">
      <formula>#REF!="-"</formula>
    </cfRule>
    <cfRule type="expression" dxfId="68" priority="478">
      <formula>#REF!="PM"</formula>
    </cfRule>
  </conditionalFormatting>
  <conditionalFormatting sqref="B73">
    <cfRule type="expression" dxfId="67" priority="476">
      <formula>#REF!="-"</formula>
    </cfRule>
    <cfRule type="expression" dxfId="66" priority="475">
      <formula>#REF!="PM"</formula>
    </cfRule>
    <cfRule type="expression" dxfId="65" priority="474">
      <formula>#REF!="SO"</formula>
    </cfRule>
  </conditionalFormatting>
  <conditionalFormatting sqref="B74:B77">
    <cfRule type="expression" dxfId="64" priority="470">
      <formula>$C74="-"</formula>
    </cfRule>
    <cfRule type="expression" dxfId="63" priority="469">
      <formula>$C74="PM"</formula>
    </cfRule>
    <cfRule type="expression" dxfId="62" priority="468">
      <formula>$C74="SO"</formula>
    </cfRule>
  </conditionalFormatting>
  <conditionalFormatting sqref="B85">
    <cfRule type="expression" dxfId="61" priority="93">
      <formula>$C85="-"</formula>
    </cfRule>
    <cfRule type="expression" dxfId="60" priority="91">
      <formula>$C85="SO"</formula>
    </cfRule>
    <cfRule type="expression" dxfId="59" priority="92">
      <formula>$C85="PM"</formula>
    </cfRule>
  </conditionalFormatting>
  <conditionalFormatting sqref="B151:B153">
    <cfRule type="expression" dxfId="58" priority="250">
      <formula>#REF!="SO"</formula>
    </cfRule>
    <cfRule type="expression" dxfId="57" priority="251">
      <formula>#REF!="PM"</formula>
    </cfRule>
    <cfRule type="expression" dxfId="56" priority="252">
      <formula>#REF!="-"</formula>
    </cfRule>
  </conditionalFormatting>
  <conditionalFormatting sqref="B157:B159">
    <cfRule type="expression" dxfId="55" priority="227">
      <formula>#REF!="PM"</formula>
    </cfRule>
    <cfRule type="expression" dxfId="54" priority="228">
      <formula>#REF!="-"</formula>
    </cfRule>
    <cfRule type="expression" dxfId="53" priority="226">
      <formula>#REF!="SO"</formula>
    </cfRule>
  </conditionalFormatting>
  <conditionalFormatting sqref="B165:B166">
    <cfRule type="expression" dxfId="52" priority="211">
      <formula>$C165="SO"</formula>
    </cfRule>
    <cfRule type="expression" dxfId="51" priority="213">
      <formula>$C165="-"</formula>
    </cfRule>
    <cfRule type="expression" dxfId="50" priority="212">
      <formula>$C165="PM"</formula>
    </cfRule>
  </conditionalFormatting>
  <conditionalFormatting sqref="B167:B168">
    <cfRule type="expression" dxfId="49" priority="34">
      <formula>#REF!="SO"</formula>
    </cfRule>
    <cfRule type="expression" dxfId="48" priority="35">
      <formula>#REF!="PM"</formula>
    </cfRule>
    <cfRule type="expression" dxfId="47" priority="36">
      <formula>#REF!="-"</formula>
    </cfRule>
  </conditionalFormatting>
  <conditionalFormatting sqref="B172:B173">
    <cfRule type="expression" dxfId="46" priority="2">
      <formula>$C172="PM"</formula>
    </cfRule>
    <cfRule type="expression" dxfId="45" priority="3">
      <formula>$C172="-"</formula>
    </cfRule>
    <cfRule type="expression" dxfId="44" priority="1">
      <formula>$C172="SO"</formula>
    </cfRule>
  </conditionalFormatting>
  <conditionalFormatting sqref="B174">
    <cfRule type="expression" dxfId="43" priority="193">
      <formula>#REF!="SO"</formula>
    </cfRule>
    <cfRule type="expression" dxfId="42" priority="194">
      <formula>#REF!="PM"</formula>
    </cfRule>
    <cfRule type="expression" dxfId="41" priority="195">
      <formula>#REF!="-"</formula>
    </cfRule>
  </conditionalFormatting>
  <conditionalFormatting sqref="B185">
    <cfRule type="expression" dxfId="40" priority="128">
      <formula>#REF!="PM"</formula>
    </cfRule>
    <cfRule type="expression" dxfId="39" priority="129">
      <formula>#REF!="-"</formula>
    </cfRule>
    <cfRule type="expression" dxfId="38" priority="127">
      <formula>#REF!="SO"</formula>
    </cfRule>
  </conditionalFormatting>
  <conditionalFormatting sqref="B196">
    <cfRule type="expression" dxfId="37" priority="45">
      <formula>$C196="-"</formula>
    </cfRule>
    <cfRule type="expression" dxfId="36" priority="44">
      <formula>$C196="PM"</formula>
    </cfRule>
    <cfRule type="expression" dxfId="35" priority="43">
      <formula>$C196="SO"</formula>
    </cfRule>
  </conditionalFormatting>
  <conditionalFormatting sqref="B197">
    <cfRule type="expression" dxfId="34" priority="48">
      <formula>#REF!="-"</formula>
    </cfRule>
    <cfRule type="expression" dxfId="33" priority="47">
      <formula>#REF!="PM"</formula>
    </cfRule>
    <cfRule type="expression" dxfId="32" priority="46">
      <formula>#REF!="SO"</formula>
    </cfRule>
  </conditionalFormatting>
  <conditionalFormatting sqref="B31:C31 A31:A33 A35:A36 C35:C36 A48:C52 A53:A56 C53:C56 B54 A57:C64 A65:A77 C65:C77 B66:B72 A78:C84 A88:C117 A128:D129 A137:C139 C157:C159 A172:A174 A185:A194 A195:C195 A205 C205 A207 C207">
    <cfRule type="expression" dxfId="31" priority="480">
      <formula>$C31="SO"</formula>
    </cfRule>
    <cfRule type="expression" dxfId="30" priority="481">
      <formula>$C31="PM"</formula>
    </cfRule>
    <cfRule type="expression" dxfId="29" priority="482">
      <formula>$C31="-"</formula>
    </cfRule>
  </conditionalFormatting>
  <conditionalFormatting sqref="B186:C194">
    <cfRule type="expression" dxfId="28" priority="133">
      <formula>$C186="SO"</formula>
    </cfRule>
    <cfRule type="expression" dxfId="27" priority="134">
      <formula>$C186="PM"</formula>
    </cfRule>
    <cfRule type="expression" dxfId="26" priority="135">
      <formula>$C186="-"</formula>
    </cfRule>
  </conditionalFormatting>
  <conditionalFormatting sqref="C151:C153">
    <cfRule type="expression" dxfId="25" priority="84">
      <formula>$C151="-"</formula>
    </cfRule>
    <cfRule type="expression" dxfId="24" priority="83">
      <formula>$C151="PM"</formula>
    </cfRule>
    <cfRule type="expression" dxfId="23" priority="82">
      <formula>$C151="SO"</formula>
    </cfRule>
  </conditionalFormatting>
  <conditionalFormatting sqref="C165:C168">
    <cfRule type="expression" dxfId="22" priority="30">
      <formula>$C165="-"</formula>
    </cfRule>
    <cfRule type="expression" dxfId="21" priority="29">
      <formula>$C165="PM"</formula>
    </cfRule>
    <cfRule type="expression" dxfId="20" priority="28">
      <formula>$C165="SO"</formula>
    </cfRule>
  </conditionalFormatting>
  <conditionalFormatting sqref="C172:C174">
    <cfRule type="expression" dxfId="19" priority="70">
      <formula>$C172="SO"</formula>
    </cfRule>
    <cfRule type="expression" dxfId="18" priority="72">
      <formula>$C172="-"</formula>
    </cfRule>
    <cfRule type="expression" dxfId="17" priority="71">
      <formula>$C172="PM"</formula>
    </cfRule>
  </conditionalFormatting>
  <conditionalFormatting sqref="C185">
    <cfRule type="expression" dxfId="16" priority="130">
      <formula>$C185="SO"</formula>
    </cfRule>
    <cfRule type="expression" dxfId="15" priority="131">
      <formula>$C185="PM"</formula>
    </cfRule>
    <cfRule type="expression" dxfId="14" priority="132">
      <formula>$C185="-"</formula>
    </cfRule>
  </conditionalFormatting>
  <conditionalFormatting sqref="D161">
    <cfRule type="cellIs" dxfId="13" priority="103" operator="equal">
      <formula>0</formula>
    </cfRule>
  </conditionalFormatting>
  <conditionalFormatting sqref="D170">
    <cfRule type="cellIs" dxfId="12" priority="16" operator="equal">
      <formula>0</formula>
    </cfRule>
  </conditionalFormatting>
  <conditionalFormatting sqref="D176">
    <cfRule type="cellIs" dxfId="11" priority="121" operator="equal">
      <formula>0</formula>
    </cfRule>
  </conditionalFormatting>
  <conditionalFormatting sqref="D204">
    <cfRule type="cellIs" dxfId="10" priority="112" operator="equal">
      <formula>0</formula>
    </cfRule>
  </conditionalFormatting>
  <conditionalFormatting sqref="G14:G139">
    <cfRule type="expression" dxfId="9" priority="3186">
      <formula>$C14="PM"</formula>
    </cfRule>
    <cfRule type="cellIs" dxfId="8" priority="3182" operator="equal">
      <formula>0</formula>
    </cfRule>
    <cfRule type="expression" dxfId="7" priority="3183">
      <formula>AND($D14&lt;&gt;0,F14=0)</formula>
    </cfRule>
    <cfRule type="expression" dxfId="6" priority="3184">
      <formula>$C14="SO"</formula>
    </cfRule>
    <cfRule type="expression" dxfId="5" priority="3185">
      <formula>$C14="-"</formula>
    </cfRule>
  </conditionalFormatting>
  <conditionalFormatting sqref="G144:G207">
    <cfRule type="expression" dxfId="4" priority="20">
      <formula>$C144="-"</formula>
    </cfRule>
    <cfRule type="expression" dxfId="3" priority="19">
      <formula>$C144="SO"</formula>
    </cfRule>
    <cfRule type="expression" dxfId="2" priority="18">
      <formula>AND($D144&lt;&gt;0,F144=0)</formula>
    </cfRule>
    <cfRule type="cellIs" dxfId="1" priority="17" operator="equal">
      <formula>0</formula>
    </cfRule>
    <cfRule type="expression" dxfId="0" priority="21">
      <formula>$C144="PM"</formula>
    </cfRule>
  </conditionalFormatting>
  <pageMargins left="0.39370078740157483" right="0.19685039370078741" top="0.19685039370078741" bottom="0.59055118110236227" header="0.19685039370078741" footer="0.39370078740157483"/>
  <pageSetup paperSize="9" scale="83" firstPageNumber="0" fitToHeight="0" orientation="portrait" r:id="rId1"/>
  <headerFooter alignWithMargins="0">
    <oddFooter>&amp;RPage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A2E1D39DE52540940DE525806397D0" ma:contentTypeVersion="13" ma:contentTypeDescription="Crée un document." ma:contentTypeScope="" ma:versionID="6517649523986fd86e0f4a31b98f8af3">
  <xsd:schema xmlns:xsd="http://www.w3.org/2001/XMLSchema" xmlns:xs="http://www.w3.org/2001/XMLSchema" xmlns:p="http://schemas.microsoft.com/office/2006/metadata/properties" xmlns:ns2="d2cbb06c-4f8a-43c8-87e0-5cd7394898e5" xmlns:ns3="af406bd2-9a43-4078-b7b9-db87821e674e" targetNamespace="http://schemas.microsoft.com/office/2006/metadata/properties" ma:root="true" ma:fieldsID="caebfbbfe5f05d03d926efca78f33535" ns2:_="" ns3:_="">
    <xsd:import namespace="d2cbb06c-4f8a-43c8-87e0-5cd7394898e5"/>
    <xsd:import namespace="af406bd2-9a43-4078-b7b9-db87821e67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cbb06c-4f8a-43c8-87e0-5cd7394898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931c98ce-7942-412d-8d20-f0d664476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406bd2-9a43-4078-b7b9-db87821e674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bf05251-ad62-4a87-93b8-78fac29d180e}" ma:internalName="TaxCatchAll" ma:showField="CatchAllData" ma:web="af406bd2-9a43-4078-b7b9-db87821e67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cbb06c-4f8a-43c8-87e0-5cd7394898e5">
      <Terms xmlns="http://schemas.microsoft.com/office/infopath/2007/PartnerControls"/>
    </lcf76f155ced4ddcb4097134ff3c332f>
    <TaxCatchAll xmlns="af406bd2-9a43-4078-b7b9-db87821e674e" xsi:nil="true"/>
  </documentManagement>
</p:properties>
</file>

<file path=customXml/itemProps1.xml><?xml version="1.0" encoding="utf-8"?>
<ds:datastoreItem xmlns:ds="http://schemas.openxmlformats.org/officeDocument/2006/customXml" ds:itemID="{07BED6AF-489A-454B-B2CD-10B8C569D6EC}"/>
</file>

<file path=customXml/itemProps2.xml><?xml version="1.0" encoding="utf-8"?>
<ds:datastoreItem xmlns:ds="http://schemas.openxmlformats.org/officeDocument/2006/customXml" ds:itemID="{EC0C62C3-A4C4-495F-8473-DD2483412C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E213D1-A5D5-4C09-AE1B-7529B86195C4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29197298-c6d3-4209-97b9-ed3d0a7052ca"/>
    <ds:schemaRef ds:uri="48678c10-ca07-4656-a99c-4dc9dab43a3d"/>
    <ds:schemaRef ds:uri="http://www.w3.org/XML/1998/namespace"/>
    <ds:schemaRef ds:uri="http://purl.org/dc/dcmitype/"/>
    <ds:schemaRef ds:uri="899c83cc-3058-4bf7-9a25-d7f3c92c1cf8"/>
    <ds:schemaRef ds:uri="d1303007-e6eb-4e48-890b-fd55b21c9bc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07_MExt</vt:lpstr>
      <vt:lpstr>'07_MExt'!Impression_des_titres</vt:lpstr>
      <vt:lpstr>'07_MExt'!Zone_d_impression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Véronique BENHAMOU</dc:creator>
  <cp:lastModifiedBy>HAFFAF Sid Ali</cp:lastModifiedBy>
  <cp:lastPrinted>2025-04-18T16:41:17Z</cp:lastPrinted>
  <dcterms:created xsi:type="dcterms:W3CDTF">2016-09-28T12:18:59Z</dcterms:created>
  <dcterms:modified xsi:type="dcterms:W3CDTF">2025-04-30T13:36:48Z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0x01010088A2E1D39DE52540940DE525806397D0</vt:lpwstr>
  </property>
  <property fmtid="{D5CDD505-2E9C-101B-9397-08002B2CF9AE}" pid="3" name="Order">
    <vt:r8>8226600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