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L:\DPL\QUITTANCE ET CONTRATS\Activité Contrats\Appels d'offres\Prestations\Espaces verts\2025 V2\DCE\AE\"/>
    </mc:Choice>
  </mc:AlternateContent>
  <xr:revisionPtr revIDLastSave="0" documentId="13_ncr:1_{97B16C5F-A261-4506-8BBE-2914B68A7F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3-EVC HT-DBS" sheetId="44" r:id="rId1"/>
  </sheets>
  <definedNames>
    <definedName name="_xlnm._FilterDatabase" localSheetId="0" hidden="1">'Lot 3-EVC HT-DBS'!$A$7:$T$30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44" l="1"/>
  <c r="M27" i="44"/>
  <c r="M26" i="44"/>
  <c r="M25" i="44"/>
  <c r="M24" i="44"/>
  <c r="M23" i="44"/>
  <c r="M22" i="44"/>
  <c r="M21" i="44"/>
  <c r="M20" i="44"/>
  <c r="M19" i="44"/>
  <c r="M18" i="44"/>
  <c r="M17" i="44"/>
  <c r="M16" i="44"/>
  <c r="M15" i="44"/>
  <c r="M14" i="44"/>
  <c r="M13" i="44"/>
  <c r="M12" i="44"/>
  <c r="M11" i="44"/>
  <c r="M10" i="44"/>
  <c r="M9" i="44"/>
  <c r="M8" i="44"/>
  <c r="L30" i="44"/>
  <c r="L31" i="44" s="1"/>
  <c r="H28" i="44"/>
  <c r="H30" i="44" s="1"/>
  <c r="H31" i="44" s="1"/>
  <c r="F28" i="44"/>
  <c r="I28" i="44"/>
  <c r="I30" i="44" s="1"/>
  <c r="I31" i="44" s="1"/>
  <c r="J28" i="44"/>
  <c r="J30" i="44" s="1"/>
  <c r="J31" i="44" s="1"/>
  <c r="K28" i="44"/>
  <c r="K30" i="44" s="1"/>
  <c r="K31" i="44" s="1"/>
  <c r="L28" i="44"/>
  <c r="M31" i="44" l="1"/>
</calcChain>
</file>

<file path=xl/sharedStrings.xml><?xml version="1.0" encoding="utf-8"?>
<sst xmlns="http://schemas.openxmlformats.org/spreadsheetml/2006/main" count="84" uniqueCount="54">
  <si>
    <t>A</t>
  </si>
  <si>
    <t>NOMBRE D'INTERVENTIONS ANNUELLES =&gt;</t>
  </si>
  <si>
    <r>
      <t xml:space="preserve">PRIX UNITAIRES A RENSEIGNER </t>
    </r>
    <r>
      <rPr>
        <b/>
        <sz val="10"/>
        <color indexed="10"/>
        <rFont val="Arial"/>
        <family val="2"/>
      </rPr>
      <t>POUR</t>
    </r>
    <r>
      <rPr>
        <b/>
        <sz val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UNE INTERVENTION</t>
    </r>
    <r>
      <rPr>
        <b/>
        <sz val="10"/>
        <rFont val="Arial"/>
        <family val="2"/>
      </rPr>
      <t xml:space="preserve"> =&gt;</t>
    </r>
  </si>
  <si>
    <t>Toitures
végétalisées
(m²)</t>
  </si>
  <si>
    <t>Taille de 
haies    
(ml)</t>
  </si>
  <si>
    <t>Superficie de 
débroussaillage 
et/ou fauchage 
(m²)</t>
  </si>
  <si>
    <t>Superficie 
des gazons
(m²)</t>
  </si>
  <si>
    <t>Quote-
Part R 
en %</t>
  </si>
  <si>
    <t>Nbre 
Lgts</t>
  </si>
  <si>
    <t>Adresses</t>
  </si>
  <si>
    <t>Ens</t>
  </si>
  <si>
    <t>Commune</t>
  </si>
  <si>
    <t>N° Prog</t>
  </si>
  <si>
    <t>MARCHE D'ENTRETIEN DES ESPACES VERTS</t>
  </si>
  <si>
    <t>Binage et taille des Massifs 
arbustifs 
(m²)</t>
  </si>
  <si>
    <t>TOTAL €  HT/AN</t>
  </si>
  <si>
    <t xml:space="preserve">Total HT /an par programme </t>
  </si>
  <si>
    <t>Annexe 1 à l'Acte d'Engagement</t>
  </si>
  <si>
    <t>SB*</t>
  </si>
  <si>
    <t>UG</t>
  </si>
  <si>
    <t>PLAN</t>
  </si>
  <si>
    <t>5 rue Madeline BOUSSON</t>
  </si>
  <si>
    <t xml:space="preserve">LEVIER </t>
  </si>
  <si>
    <t>5 A ET 5 B Rue des Epinettes</t>
  </si>
  <si>
    <t>PONTARLIER</t>
  </si>
  <si>
    <t>1 rue du Capitaine Bulle</t>
  </si>
  <si>
    <t xml:space="preserve">8-9 rue Droz Bartholet </t>
  </si>
  <si>
    <t>DOUBS</t>
  </si>
  <si>
    <t>2 à 12 Rue des Déportés-2, 2B, 2T -4, 4B, 4T -6, 6B, 6T -8, 8B, 8T Rue Jules Verne</t>
  </si>
  <si>
    <t>3A &amp; 3B Rue Gustave Courbet</t>
  </si>
  <si>
    <t xml:space="preserve">4 à 6 </t>
  </si>
  <si>
    <t>28-30-32 Rue Bossuet</t>
  </si>
  <si>
    <t>26-28  Rue Blaise Pascal</t>
  </si>
  <si>
    <t>8 Rue Victor Hugo et  6 Rue Renée Rognon</t>
  </si>
  <si>
    <t>47-49-51-53  Boulevard Pasteuret 12 r de la Sablière</t>
  </si>
  <si>
    <t>2 Rue Romain Roland et 16 rue Ch, Peguy</t>
  </si>
  <si>
    <t>42 Route de Lausanne</t>
  </si>
  <si>
    <t>LES HOPITAUX NEUFS</t>
  </si>
  <si>
    <t>26 Allée du Bosquet</t>
  </si>
  <si>
    <t>METABIEF</t>
  </si>
  <si>
    <t xml:space="preserve">4 Rue du Puits - 7 rue Miranda et 20/22 rue callisto </t>
  </si>
  <si>
    <t>1 Rue des Airelles</t>
  </si>
  <si>
    <t>FRASNE</t>
  </si>
  <si>
    <t>4 Rue de la paix</t>
  </si>
  <si>
    <t>rue du souvenir Français</t>
  </si>
  <si>
    <t>VILLERS LE LAC</t>
  </si>
  <si>
    <t>13 Rue du Soleil Levant</t>
  </si>
  <si>
    <t>LES FINS</t>
  </si>
  <si>
    <t xml:space="preserve">2B rue de la douet </t>
  </si>
  <si>
    <t xml:space="preserve">20 r du champ prouvet </t>
  </si>
  <si>
    <t xml:space="preserve">MONTLEBON </t>
  </si>
  <si>
    <t>Total UG Planoise (secteur Haut-Doubs)</t>
  </si>
  <si>
    <t>Quantités Totales lot</t>
  </si>
  <si>
    <t>LOT 3 -  ESPACES VERTS CLASSIQUES HAUT DOUBS (Néolia)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</si>
</sst>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000"/>
    <numFmt numFmtId="165" formatCode="#,##0.00\ &quot;€&quot;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indexed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2" xfId="1" applyNumberFormat="1" applyBorder="1" applyAlignment="1">
      <alignment horizontal="center" vertical="center" wrapText="1"/>
    </xf>
    <xf numFmtId="0" fontId="4" fillId="0" borderId="2" xfId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1" applyAlignment="1">
      <alignment horizontal="left" vertical="center"/>
    </xf>
    <xf numFmtId="0" fontId="4" fillId="0" borderId="2" xfId="1" applyBorder="1" applyAlignment="1">
      <alignment horizontal="center" vertical="center"/>
    </xf>
    <xf numFmtId="0" fontId="4" fillId="0" borderId="0" xfId="1" applyAlignment="1">
      <alignment horizontal="center" vertical="center"/>
    </xf>
    <xf numFmtId="1" fontId="4" fillId="4" borderId="2" xfId="1" applyNumberFormat="1" applyFill="1" applyBorder="1" applyAlignment="1">
      <alignment horizontal="center" vertical="center" wrapText="1"/>
    </xf>
    <xf numFmtId="0" fontId="4" fillId="4" borderId="2" xfId="1" applyFill="1" applyBorder="1" applyAlignment="1">
      <alignment horizontal="center" vertical="center" wrapText="1"/>
    </xf>
    <xf numFmtId="0" fontId="4" fillId="4" borderId="2" xfId="1" applyFill="1" applyBorder="1" applyAlignment="1">
      <alignment horizontal="center" vertical="center"/>
    </xf>
    <xf numFmtId="0" fontId="4" fillId="4" borderId="0" xfId="1" applyFill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4" fillId="2" borderId="2" xfId="1" applyFill="1" applyBorder="1" applyAlignment="1">
      <alignment horizontal="center" vertical="center" wrapText="1"/>
    </xf>
    <xf numFmtId="165" fontId="4" fillId="0" borderId="2" xfId="1" applyNumberFormat="1" applyBorder="1" applyAlignment="1">
      <alignment horizontal="center" vertical="center" wrapText="1"/>
    </xf>
    <xf numFmtId="3" fontId="6" fillId="3" borderId="2" xfId="1" applyNumberFormat="1" applyFont="1" applyFill="1" applyBorder="1" applyAlignment="1">
      <alignment horizontal="center" vertical="center"/>
    </xf>
    <xf numFmtId="3" fontId="6" fillId="3" borderId="2" xfId="1" applyNumberFormat="1" applyFont="1" applyFill="1" applyBorder="1" applyAlignment="1">
      <alignment vertical="center"/>
    </xf>
    <xf numFmtId="165" fontId="6" fillId="3" borderId="2" xfId="1" applyNumberFormat="1" applyFont="1" applyFill="1" applyBorder="1" applyAlignment="1">
      <alignment horizontal="center" vertical="center"/>
    </xf>
    <xf numFmtId="164" fontId="11" fillId="5" borderId="2" xfId="1" applyNumberFormat="1" applyFont="1" applyFill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2" fontId="12" fillId="6" borderId="2" xfId="1" applyNumberFormat="1" applyFont="1" applyFill="1" applyBorder="1" applyAlignment="1" applyProtection="1">
      <alignment horizontal="center" vertical="center" wrapText="1"/>
      <protection locked="0"/>
    </xf>
    <xf numFmtId="1" fontId="6" fillId="2" borderId="14" xfId="1" applyNumberFormat="1" applyFont="1" applyFill="1" applyBorder="1" applyAlignment="1">
      <alignment horizontal="center" vertical="center" wrapText="1"/>
    </xf>
    <xf numFmtId="0" fontId="6" fillId="4" borderId="0" xfId="1" applyFont="1" applyFill="1" applyAlignment="1">
      <alignment horizontal="center" vertical="center"/>
    </xf>
    <xf numFmtId="165" fontId="6" fillId="4" borderId="0" xfId="1" applyNumberFormat="1" applyFont="1" applyFill="1" applyAlignment="1">
      <alignment horizontal="center" vertical="center"/>
    </xf>
    <xf numFmtId="3" fontId="13" fillId="5" borderId="15" xfId="1" applyNumberFormat="1" applyFont="1" applyFill="1" applyBorder="1" applyAlignment="1">
      <alignment horizontal="center" vertical="center"/>
    </xf>
    <xf numFmtId="165" fontId="6" fillId="7" borderId="2" xfId="1" applyNumberFormat="1" applyFont="1" applyFill="1" applyBorder="1" applyAlignment="1">
      <alignment horizontal="center" vertical="center" wrapText="1"/>
    </xf>
    <xf numFmtId="165" fontId="10" fillId="6" borderId="2" xfId="1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1" fontId="11" fillId="5" borderId="2" xfId="1" applyNumberFormat="1" applyFont="1" applyFill="1" applyBorder="1" applyAlignment="1">
      <alignment horizontal="center" vertical="center" wrapText="1"/>
    </xf>
    <xf numFmtId="1" fontId="6" fillId="6" borderId="2" xfId="1" applyNumberFormat="1" applyFont="1" applyFill="1" applyBorder="1" applyAlignment="1">
      <alignment horizontal="center" vertical="center" wrapText="1"/>
    </xf>
    <xf numFmtId="1" fontId="13" fillId="5" borderId="2" xfId="1" applyNumberFormat="1" applyFont="1" applyFill="1" applyBorder="1" applyAlignment="1">
      <alignment horizontal="center" vertical="center" wrapText="1"/>
    </xf>
    <xf numFmtId="4" fontId="6" fillId="7" borderId="3" xfId="1" applyNumberFormat="1" applyFont="1" applyFill="1" applyBorder="1" applyAlignment="1">
      <alignment horizontal="center" vertical="center" wrapText="1"/>
    </xf>
    <xf numFmtId="4" fontId="6" fillId="7" borderId="16" xfId="1" applyNumberFormat="1" applyFont="1" applyFill="1" applyBorder="1" applyAlignment="1">
      <alignment horizontal="center" vertical="center" wrapText="1"/>
    </xf>
    <xf numFmtId="4" fontId="6" fillId="7" borderId="11" xfId="1" applyNumberFormat="1" applyFont="1" applyFill="1" applyBorder="1" applyAlignment="1">
      <alignment horizontal="center" vertical="center" wrapText="1"/>
    </xf>
    <xf numFmtId="0" fontId="11" fillId="5" borderId="14" xfId="1" applyFont="1" applyFill="1" applyBorder="1" applyAlignment="1">
      <alignment horizontal="center" vertical="center" wrapText="1"/>
    </xf>
    <xf numFmtId="0" fontId="11" fillId="5" borderId="12" xfId="1" applyFont="1" applyFill="1" applyBorder="1" applyAlignment="1">
      <alignment horizontal="center" vertical="center" wrapText="1"/>
    </xf>
    <xf numFmtId="0" fontId="11" fillId="5" borderId="13" xfId="1" applyFont="1" applyFill="1" applyBorder="1" applyAlignment="1">
      <alignment horizontal="center" vertical="center" wrapText="1"/>
    </xf>
    <xf numFmtId="164" fontId="11" fillId="5" borderId="14" xfId="1" applyNumberFormat="1" applyFont="1" applyFill="1" applyBorder="1" applyAlignment="1">
      <alignment horizontal="center" vertical="center" wrapText="1"/>
    </xf>
    <xf numFmtId="164" fontId="11" fillId="5" borderId="12" xfId="1" applyNumberFormat="1" applyFont="1" applyFill="1" applyBorder="1" applyAlignment="1">
      <alignment horizontal="center" vertical="center" wrapText="1"/>
    </xf>
    <xf numFmtId="164" fontId="11" fillId="5" borderId="13" xfId="1" applyNumberFormat="1" applyFont="1" applyFill="1" applyBorder="1" applyAlignment="1">
      <alignment horizontal="center" vertical="center" wrapText="1"/>
    </xf>
    <xf numFmtId="1" fontId="11" fillId="5" borderId="14" xfId="1" applyNumberFormat="1" applyFont="1" applyFill="1" applyBorder="1" applyAlignment="1">
      <alignment horizontal="center" vertical="center" wrapText="1"/>
    </xf>
    <xf numFmtId="1" fontId="11" fillId="5" borderId="12" xfId="1" applyNumberFormat="1" applyFont="1" applyFill="1" applyBorder="1" applyAlignment="1">
      <alignment horizontal="center" vertical="center" wrapText="1"/>
    </xf>
    <xf numFmtId="1" fontId="11" fillId="5" borderId="13" xfId="1" applyNumberFormat="1" applyFont="1" applyFill="1" applyBorder="1" applyAlignment="1">
      <alignment horizontal="center" vertical="center" wrapText="1"/>
    </xf>
    <xf numFmtId="0" fontId="13" fillId="5" borderId="2" xfId="1" applyFont="1" applyFill="1" applyBorder="1" applyAlignment="1">
      <alignment horizontal="center" vertical="center"/>
    </xf>
  </cellXfs>
  <cellStyles count="12">
    <cellStyle name="Monétaire 2" xfId="5" xr:uid="{00000000-0005-0000-0000-000000000000}"/>
    <cellStyle name="Monétaire 3" xfId="7" xr:uid="{00000000-0005-0000-0000-000001000000}"/>
    <cellStyle name="Monétaire 4" xfId="9" xr:uid="{00000000-0005-0000-0000-000002000000}"/>
    <cellStyle name="Normal" xfId="0" builtinId="0"/>
    <cellStyle name="Normal 2" xfId="1" xr:uid="{00000000-0005-0000-0000-000004000000}"/>
    <cellStyle name="Normal 2 2" xfId="2" xr:uid="{00000000-0005-0000-0000-000005000000}"/>
    <cellStyle name="Normal 3" xfId="4" xr:uid="{00000000-0005-0000-0000-000006000000}"/>
    <cellStyle name="Normal 3 2" xfId="11" xr:uid="{00000000-0005-0000-0000-000007000000}"/>
    <cellStyle name="Normal 4" xfId="8" xr:uid="{00000000-0005-0000-0000-000008000000}"/>
    <cellStyle name="Pourcentage 2" xfId="3" xr:uid="{00000000-0005-0000-0000-000009000000}"/>
    <cellStyle name="Pourcentage 3" xfId="6" xr:uid="{00000000-0005-0000-0000-00000A000000}"/>
    <cellStyle name="Pourcentage 4" xfId="10" xr:uid="{00000000-0005-0000-0000-00000B000000}"/>
  </cellStyles>
  <dxfs count="5">
    <dxf>
      <fill>
        <patternFill>
          <bgColor theme="0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5418E-B83E-4E96-AE0E-A72C3CEBC694}">
  <sheetPr>
    <pageSetUpPr fitToPage="1"/>
  </sheetPr>
  <dimension ref="A1:R31"/>
  <sheetViews>
    <sheetView showGridLines="0" tabSelected="1" zoomScale="85" zoomScaleNormal="85" workbookViewId="0">
      <selection activeCellId="3" sqref="A7:XFD1048576 L6:XFD6 A6:G6 A1:XFD5"/>
    </sheetView>
  </sheetViews>
  <sheetFormatPr baseColWidth="10" defaultRowHeight="12.75" x14ac:dyDescent="0.2"/>
  <cols>
    <col min="1" max="2" width="12.28515625" style="11" customWidth="1"/>
    <col min="3" max="3" width="8" style="11" customWidth="1"/>
    <col min="4" max="4" width="48" style="11" bestFit="1" customWidth="1"/>
    <col min="5" max="5" width="26.5703125" style="11" bestFit="1" customWidth="1"/>
    <col min="6" max="6" width="9.85546875" style="11" customWidth="1"/>
    <col min="7" max="7" width="10" style="11" customWidth="1"/>
    <col min="8" max="8" width="13.85546875" style="11" customWidth="1"/>
    <col min="9" max="9" width="14.5703125" style="11" bestFit="1" customWidth="1"/>
    <col min="10" max="10" width="9.85546875" style="11" customWidth="1"/>
    <col min="11" max="11" width="17.28515625" style="11" bestFit="1" customWidth="1"/>
    <col min="12" max="12" width="14" style="11" customWidth="1"/>
    <col min="13" max="13" width="17.28515625" style="16" customWidth="1"/>
    <col min="14" max="16384" width="11.42578125" style="11"/>
  </cols>
  <sheetData>
    <row r="1" spans="1:14" ht="15" x14ac:dyDescent="0.2">
      <c r="B1" s="36" t="s">
        <v>13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4" ht="15" x14ac:dyDescent="0.2">
      <c r="B2" s="39" t="s">
        <v>53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1"/>
    </row>
    <row r="3" spans="1:14" ht="13.5" thickBot="1" x14ac:dyDescent="0.25">
      <c r="B3" s="42" t="s">
        <v>17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4"/>
    </row>
    <row r="4" spans="1:14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4" ht="84.75" customHeight="1" x14ac:dyDescent="0.2">
      <c r="A5" s="45" t="s">
        <v>19</v>
      </c>
      <c r="B5" s="57" t="s">
        <v>12</v>
      </c>
      <c r="C5" s="54" t="s">
        <v>10</v>
      </c>
      <c r="D5" s="51" t="s">
        <v>9</v>
      </c>
      <c r="E5" s="22" t="s">
        <v>11</v>
      </c>
      <c r="F5" s="23" t="s">
        <v>8</v>
      </c>
      <c r="G5" s="22" t="s">
        <v>7</v>
      </c>
      <c r="H5" s="17" t="s">
        <v>6</v>
      </c>
      <c r="I5" s="17" t="s">
        <v>5</v>
      </c>
      <c r="J5" s="17" t="s">
        <v>4</v>
      </c>
      <c r="K5" s="17" t="s">
        <v>14</v>
      </c>
      <c r="L5" s="31" t="s">
        <v>3</v>
      </c>
      <c r="M5" s="45" t="s">
        <v>16</v>
      </c>
    </row>
    <row r="6" spans="1:14" s="8" customFormat="1" ht="36.75" customHeight="1" x14ac:dyDescent="0.2">
      <c r="A6" s="45"/>
      <c r="B6" s="58"/>
      <c r="C6" s="55"/>
      <c r="D6" s="52"/>
      <c r="E6" s="46" t="s">
        <v>2</v>
      </c>
      <c r="F6" s="46"/>
      <c r="G6" s="46"/>
      <c r="H6" s="24">
        <v>0</v>
      </c>
      <c r="I6" s="24">
        <v>0</v>
      </c>
      <c r="J6" s="24">
        <v>0</v>
      </c>
      <c r="K6" s="24">
        <v>0</v>
      </c>
      <c r="L6" s="31">
        <v>0.65</v>
      </c>
      <c r="M6" s="45"/>
    </row>
    <row r="7" spans="1:14" s="8" customFormat="1" ht="24" customHeight="1" x14ac:dyDescent="0.2">
      <c r="A7" s="45"/>
      <c r="B7" s="59"/>
      <c r="C7" s="56"/>
      <c r="D7" s="53"/>
      <c r="E7" s="47" t="s">
        <v>1</v>
      </c>
      <c r="F7" s="47"/>
      <c r="G7" s="47"/>
      <c r="H7" s="25" t="s">
        <v>18</v>
      </c>
      <c r="I7" s="25">
        <v>3</v>
      </c>
      <c r="J7" s="25">
        <v>1</v>
      </c>
      <c r="K7" s="25">
        <v>1</v>
      </c>
      <c r="L7" s="32">
        <v>2</v>
      </c>
      <c r="M7" s="45"/>
    </row>
    <row r="8" spans="1:14" x14ac:dyDescent="0.2">
      <c r="A8" s="3" t="s">
        <v>20</v>
      </c>
      <c r="B8" s="10">
        <v>5560</v>
      </c>
      <c r="C8" s="10" t="s">
        <v>0</v>
      </c>
      <c r="D8" s="4" t="s">
        <v>21</v>
      </c>
      <c r="E8" s="10" t="s">
        <v>22</v>
      </c>
      <c r="F8" s="10">
        <v>15</v>
      </c>
      <c r="G8" s="3">
        <v>100</v>
      </c>
      <c r="H8" s="10">
        <v>415</v>
      </c>
      <c r="I8" s="10"/>
      <c r="J8" s="10">
        <v>40</v>
      </c>
      <c r="K8" s="10"/>
      <c r="L8" s="10"/>
      <c r="M8" s="18">
        <f t="shared" ref="M8:M28" si="0">(H8*$H$6)+(I8*$I$7*$I$6)+(J8*$J$7*$J$6)+(K8*$K$7*$K$6)+(L8*$L$7*$L$6)</f>
        <v>0</v>
      </c>
    </row>
    <row r="9" spans="1:14" x14ac:dyDescent="0.2">
      <c r="A9" s="3" t="s">
        <v>20</v>
      </c>
      <c r="B9" s="5">
        <v>1020</v>
      </c>
      <c r="C9" s="2"/>
      <c r="D9" s="1" t="s">
        <v>23</v>
      </c>
      <c r="E9" s="1" t="s">
        <v>24</v>
      </c>
      <c r="F9" s="5">
        <v>26</v>
      </c>
      <c r="G9" s="2">
        <v>100</v>
      </c>
      <c r="H9" s="10"/>
      <c r="I9" s="10"/>
      <c r="J9" s="10"/>
      <c r="K9" s="10">
        <v>24</v>
      </c>
      <c r="L9" s="10"/>
      <c r="M9" s="18">
        <f t="shared" si="0"/>
        <v>0</v>
      </c>
    </row>
    <row r="10" spans="1:14" x14ac:dyDescent="0.2">
      <c r="A10" s="3" t="s">
        <v>20</v>
      </c>
      <c r="B10" s="10">
        <v>5728</v>
      </c>
      <c r="C10" s="3"/>
      <c r="D10" s="4" t="s">
        <v>25</v>
      </c>
      <c r="E10" s="3" t="s">
        <v>24</v>
      </c>
      <c r="F10" s="10">
        <v>15</v>
      </c>
      <c r="G10" s="3">
        <v>100</v>
      </c>
      <c r="H10" s="10">
        <v>500</v>
      </c>
      <c r="I10" s="10"/>
      <c r="J10" s="10">
        <v>25</v>
      </c>
      <c r="K10" s="10"/>
      <c r="L10" s="10"/>
      <c r="M10" s="18">
        <f t="shared" si="0"/>
        <v>0</v>
      </c>
    </row>
    <row r="11" spans="1:14" s="15" customFormat="1" x14ac:dyDescent="0.2">
      <c r="A11" s="3" t="s">
        <v>20</v>
      </c>
      <c r="B11" s="14">
        <v>5627</v>
      </c>
      <c r="C11" s="12"/>
      <c r="D11" s="13" t="s">
        <v>26</v>
      </c>
      <c r="E11" s="12" t="s">
        <v>27</v>
      </c>
      <c r="F11" s="14">
        <v>15</v>
      </c>
      <c r="G11" s="12">
        <v>100</v>
      </c>
      <c r="H11" s="14">
        <v>1175</v>
      </c>
      <c r="I11" s="14"/>
      <c r="J11" s="14"/>
      <c r="K11" s="14"/>
      <c r="L11" s="14"/>
      <c r="M11" s="18">
        <f t="shared" si="0"/>
        <v>0</v>
      </c>
      <c r="N11" s="11"/>
    </row>
    <row r="12" spans="1:14" ht="25.5" x14ac:dyDescent="0.2">
      <c r="A12" s="3" t="s">
        <v>20</v>
      </c>
      <c r="B12" s="10">
        <v>1050</v>
      </c>
      <c r="C12" s="10"/>
      <c r="D12" s="4" t="s">
        <v>28</v>
      </c>
      <c r="E12" s="10" t="s">
        <v>24</v>
      </c>
      <c r="F12" s="10">
        <v>180</v>
      </c>
      <c r="G12" s="3">
        <v>100</v>
      </c>
      <c r="H12" s="10">
        <v>5960</v>
      </c>
      <c r="I12" s="10"/>
      <c r="J12" s="10">
        <v>264</v>
      </c>
      <c r="K12" s="10"/>
      <c r="L12" s="10"/>
      <c r="M12" s="18">
        <f t="shared" si="0"/>
        <v>0</v>
      </c>
    </row>
    <row r="13" spans="1:14" x14ac:dyDescent="0.2">
      <c r="A13" s="3" t="s">
        <v>20</v>
      </c>
      <c r="B13" s="10">
        <v>1172</v>
      </c>
      <c r="C13" s="10"/>
      <c r="D13" s="4" t="s">
        <v>29</v>
      </c>
      <c r="E13" s="10" t="s">
        <v>24</v>
      </c>
      <c r="F13" s="10">
        <v>48</v>
      </c>
      <c r="G13" s="3">
        <v>100</v>
      </c>
      <c r="H13" s="10">
        <v>494</v>
      </c>
      <c r="I13" s="10"/>
      <c r="J13" s="10"/>
      <c r="K13" s="10"/>
      <c r="L13" s="10"/>
      <c r="M13" s="18">
        <f t="shared" si="0"/>
        <v>0</v>
      </c>
    </row>
    <row r="14" spans="1:14" x14ac:dyDescent="0.2">
      <c r="A14" s="3" t="s">
        <v>20</v>
      </c>
      <c r="B14" s="10">
        <v>1182</v>
      </c>
      <c r="C14" s="10" t="s">
        <v>30</v>
      </c>
      <c r="D14" s="4" t="s">
        <v>31</v>
      </c>
      <c r="E14" s="10" t="s">
        <v>24</v>
      </c>
      <c r="F14" s="10">
        <v>30</v>
      </c>
      <c r="G14" s="3">
        <v>100</v>
      </c>
      <c r="H14" s="10">
        <v>1012</v>
      </c>
      <c r="I14" s="10"/>
      <c r="J14" s="10">
        <v>8</v>
      </c>
      <c r="K14" s="10">
        <v>4</v>
      </c>
      <c r="L14" s="10"/>
      <c r="M14" s="18">
        <f t="shared" si="0"/>
        <v>0</v>
      </c>
    </row>
    <row r="15" spans="1:14" x14ac:dyDescent="0.2">
      <c r="A15" s="3" t="s">
        <v>20</v>
      </c>
      <c r="B15" s="10">
        <v>1210</v>
      </c>
      <c r="C15" s="10"/>
      <c r="D15" s="4" t="s">
        <v>32</v>
      </c>
      <c r="E15" s="10" t="s">
        <v>24</v>
      </c>
      <c r="F15" s="10">
        <v>16</v>
      </c>
      <c r="G15" s="3">
        <v>100</v>
      </c>
      <c r="H15" s="10">
        <v>1064</v>
      </c>
      <c r="I15" s="10"/>
      <c r="J15" s="10">
        <v>20</v>
      </c>
      <c r="K15" s="10"/>
      <c r="L15" s="10"/>
      <c r="M15" s="18">
        <f t="shared" si="0"/>
        <v>0</v>
      </c>
    </row>
    <row r="16" spans="1:14" x14ac:dyDescent="0.2">
      <c r="A16" s="3" t="s">
        <v>20</v>
      </c>
      <c r="B16" s="10">
        <v>1212</v>
      </c>
      <c r="C16" s="10"/>
      <c r="D16" s="4" t="s">
        <v>33</v>
      </c>
      <c r="E16" s="10" t="s">
        <v>24</v>
      </c>
      <c r="F16" s="10">
        <v>49</v>
      </c>
      <c r="G16" s="3">
        <v>100</v>
      </c>
      <c r="H16" s="10">
        <v>2361</v>
      </c>
      <c r="I16" s="10"/>
      <c r="J16" s="10"/>
      <c r="K16" s="10">
        <v>40</v>
      </c>
      <c r="L16" s="10"/>
      <c r="M16" s="18">
        <f t="shared" si="0"/>
        <v>0</v>
      </c>
    </row>
    <row r="17" spans="1:18" x14ac:dyDescent="0.2">
      <c r="A17" s="3" t="s">
        <v>20</v>
      </c>
      <c r="B17" s="10">
        <v>1223</v>
      </c>
      <c r="C17" s="10"/>
      <c r="D17" s="4" t="s">
        <v>34</v>
      </c>
      <c r="E17" s="10" t="s">
        <v>24</v>
      </c>
      <c r="F17" s="10">
        <v>64</v>
      </c>
      <c r="G17" s="3">
        <v>100</v>
      </c>
      <c r="H17" s="10">
        <v>2251</v>
      </c>
      <c r="I17" s="10"/>
      <c r="J17" s="10">
        <v>130</v>
      </c>
      <c r="K17" s="10"/>
      <c r="L17" s="10"/>
      <c r="M17" s="18">
        <f t="shared" si="0"/>
        <v>0</v>
      </c>
    </row>
    <row r="18" spans="1:18" x14ac:dyDescent="0.2">
      <c r="A18" s="3" t="s">
        <v>20</v>
      </c>
      <c r="B18" s="10">
        <v>1241</v>
      </c>
      <c r="C18" s="10"/>
      <c r="D18" s="4" t="s">
        <v>35</v>
      </c>
      <c r="E18" s="10" t="s">
        <v>24</v>
      </c>
      <c r="F18" s="10">
        <v>21</v>
      </c>
      <c r="G18" s="3">
        <v>100</v>
      </c>
      <c r="H18" s="10">
        <v>2251</v>
      </c>
      <c r="I18" s="10"/>
      <c r="J18" s="10"/>
      <c r="K18" s="10"/>
      <c r="L18" s="10"/>
      <c r="M18" s="18">
        <f t="shared" si="0"/>
        <v>0</v>
      </c>
    </row>
    <row r="19" spans="1:18" x14ac:dyDescent="0.2">
      <c r="A19" s="3" t="s">
        <v>20</v>
      </c>
      <c r="B19" s="10">
        <v>1250</v>
      </c>
      <c r="C19" s="10"/>
      <c r="D19" s="4" t="s">
        <v>36</v>
      </c>
      <c r="E19" s="10" t="s">
        <v>37</v>
      </c>
      <c r="F19" s="10">
        <v>8</v>
      </c>
      <c r="G19" s="3">
        <v>100</v>
      </c>
      <c r="H19" s="10">
        <v>41</v>
      </c>
      <c r="I19" s="10"/>
      <c r="J19" s="10"/>
      <c r="K19" s="10"/>
      <c r="L19" s="10"/>
      <c r="M19" s="18">
        <f t="shared" si="0"/>
        <v>0</v>
      </c>
    </row>
    <row r="20" spans="1:18" x14ac:dyDescent="0.2">
      <c r="A20" s="3" t="s">
        <v>20</v>
      </c>
      <c r="B20" s="10">
        <v>1251</v>
      </c>
      <c r="C20" s="10"/>
      <c r="D20" s="4" t="s">
        <v>38</v>
      </c>
      <c r="E20" s="10" t="s">
        <v>39</v>
      </c>
      <c r="F20" s="10">
        <v>15</v>
      </c>
      <c r="G20" s="3">
        <v>100</v>
      </c>
      <c r="H20" s="10">
        <v>1400</v>
      </c>
      <c r="I20" s="10"/>
      <c r="J20" s="10"/>
      <c r="K20" s="10"/>
      <c r="L20" s="10"/>
      <c r="M20" s="18">
        <f t="shared" si="0"/>
        <v>0</v>
      </c>
    </row>
    <row r="21" spans="1:18" x14ac:dyDescent="0.2">
      <c r="A21" s="3" t="s">
        <v>20</v>
      </c>
      <c r="B21" s="10">
        <v>1260</v>
      </c>
      <c r="C21" s="10"/>
      <c r="D21" s="4" t="s">
        <v>40</v>
      </c>
      <c r="E21" s="10" t="s">
        <v>27</v>
      </c>
      <c r="F21" s="10">
        <v>36</v>
      </c>
      <c r="G21" s="3">
        <v>100</v>
      </c>
      <c r="H21" s="10">
        <v>1040</v>
      </c>
      <c r="I21" s="10"/>
      <c r="J21" s="10">
        <v>22</v>
      </c>
      <c r="K21" s="10"/>
      <c r="L21" s="10"/>
      <c r="M21" s="18">
        <f t="shared" si="0"/>
        <v>0</v>
      </c>
    </row>
    <row r="22" spans="1:18" x14ac:dyDescent="0.2">
      <c r="A22" s="3" t="s">
        <v>20</v>
      </c>
      <c r="B22" s="10">
        <v>1261</v>
      </c>
      <c r="C22" s="3"/>
      <c r="D22" s="4" t="s">
        <v>41</v>
      </c>
      <c r="E22" s="3" t="s">
        <v>42</v>
      </c>
      <c r="F22" s="10">
        <v>15</v>
      </c>
      <c r="G22" s="3">
        <v>100</v>
      </c>
      <c r="H22" s="10">
        <v>3009</v>
      </c>
      <c r="I22" s="10"/>
      <c r="J22" s="10"/>
      <c r="K22" s="10"/>
      <c r="L22" s="10"/>
      <c r="M22" s="18">
        <f t="shared" si="0"/>
        <v>0</v>
      </c>
    </row>
    <row r="23" spans="1:18" x14ac:dyDescent="0.2">
      <c r="A23" s="3" t="s">
        <v>20</v>
      </c>
      <c r="B23" s="10">
        <v>1366</v>
      </c>
      <c r="C23" s="10"/>
      <c r="D23" s="4" t="s">
        <v>43</v>
      </c>
      <c r="E23" s="10" t="s">
        <v>24</v>
      </c>
      <c r="F23" s="10">
        <v>29</v>
      </c>
      <c r="G23" s="3">
        <v>100</v>
      </c>
      <c r="H23" s="10">
        <v>650</v>
      </c>
      <c r="I23" s="10"/>
      <c r="J23" s="10">
        <v>10</v>
      </c>
      <c r="K23" s="10"/>
      <c r="L23" s="10"/>
      <c r="M23" s="18">
        <f t="shared" si="0"/>
        <v>0</v>
      </c>
    </row>
    <row r="24" spans="1:18" x14ac:dyDescent="0.2">
      <c r="A24" s="3" t="s">
        <v>20</v>
      </c>
      <c r="B24" s="10">
        <v>5034</v>
      </c>
      <c r="C24" s="10"/>
      <c r="D24" s="4" t="s">
        <v>44</v>
      </c>
      <c r="E24" s="10" t="s">
        <v>45</v>
      </c>
      <c r="F24" s="10">
        <v>34</v>
      </c>
      <c r="G24" s="3">
        <v>100</v>
      </c>
      <c r="H24" s="10">
        <v>1278</v>
      </c>
      <c r="I24" s="10">
        <v>2560</v>
      </c>
      <c r="J24" s="10"/>
      <c r="K24" s="10"/>
      <c r="L24" s="10"/>
      <c r="M24" s="18">
        <f t="shared" si="0"/>
        <v>0</v>
      </c>
    </row>
    <row r="25" spans="1:18" x14ac:dyDescent="0.2">
      <c r="A25" s="3" t="s">
        <v>20</v>
      </c>
      <c r="B25" s="10">
        <v>5080</v>
      </c>
      <c r="C25" s="10"/>
      <c r="D25" s="4" t="s">
        <v>46</v>
      </c>
      <c r="E25" s="10" t="s">
        <v>47</v>
      </c>
      <c r="F25" s="10">
        <v>11</v>
      </c>
      <c r="G25" s="3">
        <v>100</v>
      </c>
      <c r="H25" s="10">
        <v>205</v>
      </c>
      <c r="I25" s="10"/>
      <c r="J25" s="10"/>
      <c r="K25" s="10"/>
      <c r="L25" s="10"/>
      <c r="M25" s="18">
        <f t="shared" si="0"/>
        <v>0</v>
      </c>
    </row>
    <row r="26" spans="1:18" x14ac:dyDescent="0.2">
      <c r="A26" s="3" t="s">
        <v>20</v>
      </c>
      <c r="B26" s="10">
        <v>5300</v>
      </c>
      <c r="C26" s="10"/>
      <c r="D26" s="4" t="s">
        <v>48</v>
      </c>
      <c r="E26" s="10" t="s">
        <v>22</v>
      </c>
      <c r="F26" s="10">
        <v>7</v>
      </c>
      <c r="G26" s="3">
        <v>100</v>
      </c>
      <c r="H26" s="10">
        <v>25</v>
      </c>
      <c r="I26" s="10"/>
      <c r="J26" s="10"/>
      <c r="K26" s="10"/>
      <c r="L26" s="10"/>
      <c r="M26" s="18">
        <f t="shared" si="0"/>
        <v>0</v>
      </c>
      <c r="O26" s="6"/>
      <c r="P26" s="6"/>
      <c r="Q26" s="6"/>
      <c r="R26" s="6"/>
    </row>
    <row r="27" spans="1:18" x14ac:dyDescent="0.2">
      <c r="A27" s="3" t="s">
        <v>20</v>
      </c>
      <c r="B27" s="10">
        <v>5465</v>
      </c>
      <c r="C27" s="3"/>
      <c r="D27" s="4" t="s">
        <v>49</v>
      </c>
      <c r="E27" s="3" t="s">
        <v>50</v>
      </c>
      <c r="F27" s="10">
        <v>14</v>
      </c>
      <c r="G27" s="3">
        <v>100</v>
      </c>
      <c r="H27" s="10">
        <v>210</v>
      </c>
      <c r="I27" s="10"/>
      <c r="J27" s="10"/>
      <c r="K27" s="10"/>
      <c r="L27" s="10"/>
      <c r="M27" s="18">
        <f t="shared" si="0"/>
        <v>0</v>
      </c>
    </row>
    <row r="28" spans="1:18" x14ac:dyDescent="0.2">
      <c r="B28" s="33" t="s">
        <v>51</v>
      </c>
      <c r="C28" s="34"/>
      <c r="D28" s="34"/>
      <c r="E28" s="35"/>
      <c r="F28" s="19">
        <f>SUM(F8:F27)</f>
        <v>648</v>
      </c>
      <c r="G28" s="20"/>
      <c r="H28" s="19">
        <f>SUM(H8:H27)</f>
        <v>25341</v>
      </c>
      <c r="I28" s="19">
        <f t="shared" ref="I28:L28" si="1">SUM(I8:I27)</f>
        <v>2560</v>
      </c>
      <c r="J28" s="19">
        <f t="shared" si="1"/>
        <v>519</v>
      </c>
      <c r="K28" s="19">
        <f t="shared" si="1"/>
        <v>68</v>
      </c>
      <c r="L28" s="19">
        <f t="shared" si="1"/>
        <v>0</v>
      </c>
      <c r="M28" s="21">
        <f t="shared" si="0"/>
        <v>0</v>
      </c>
    </row>
    <row r="29" spans="1:18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7"/>
      <c r="M29" s="11"/>
    </row>
    <row r="30" spans="1:18" ht="20.25" customHeight="1" x14ac:dyDescent="0.2">
      <c r="A30" s="26"/>
      <c r="B30" s="26"/>
      <c r="C30" s="26"/>
      <c r="D30" s="26"/>
      <c r="E30" s="60" t="s">
        <v>52</v>
      </c>
      <c r="F30" s="60"/>
      <c r="G30" s="60"/>
      <c r="H30" s="28">
        <f>H28</f>
        <v>25341</v>
      </c>
      <c r="I30" s="28">
        <f t="shared" ref="I30:L30" si="2">I28</f>
        <v>2560</v>
      </c>
      <c r="J30" s="28">
        <f t="shared" si="2"/>
        <v>519</v>
      </c>
      <c r="K30" s="28">
        <f t="shared" si="2"/>
        <v>68</v>
      </c>
      <c r="L30" s="28">
        <f t="shared" si="2"/>
        <v>0</v>
      </c>
    </row>
    <row r="31" spans="1:18" ht="24" customHeight="1" x14ac:dyDescent="0.2">
      <c r="A31" s="9"/>
      <c r="B31" s="9"/>
      <c r="E31" s="48" t="s">
        <v>15</v>
      </c>
      <c r="F31" s="49"/>
      <c r="G31" s="50"/>
      <c r="H31" s="29">
        <f>H30*H$6</f>
        <v>0</v>
      </c>
      <c r="I31" s="29">
        <f>I30*I$7*I$6</f>
        <v>0</v>
      </c>
      <c r="J31" s="29">
        <f>J30*J$7*J$6</f>
        <v>0</v>
      </c>
      <c r="K31" s="29">
        <f>K30*K$7*K$6</f>
        <v>0</v>
      </c>
      <c r="L31" s="29">
        <f>L30*L$7*L$6</f>
        <v>0</v>
      </c>
      <c r="M31" s="30">
        <f>H31+I31+J31+K31+L31</f>
        <v>0</v>
      </c>
    </row>
  </sheetData>
  <sheetProtection algorithmName="SHA-512" hashValue="o2cg3pgtqlzfrx1+gUTxCAUPpbOcmA0PqMkcL0m34gmkZuif8BzzpzCN3lm77Y4zcYB2RTtFoZgUB6NEMxJ7Ig==" saltValue="NpKGnU1GknthfulBa1a7nQ==" spinCount="100000" sheet="1" objects="1" scenarios="1"/>
  <autoFilter ref="A7:T30" xr:uid="{CDA5418E-B83E-4E96-AE0E-A72C3CEBC694}">
    <filterColumn colId="4" showButton="0"/>
    <filterColumn colId="5" showButton="0"/>
  </autoFilter>
  <mergeCells count="14">
    <mergeCell ref="E31:G31"/>
    <mergeCell ref="A5:A7"/>
    <mergeCell ref="D5:D7"/>
    <mergeCell ref="C5:C7"/>
    <mergeCell ref="B5:B7"/>
    <mergeCell ref="E30:G30"/>
    <mergeCell ref="L5:L7"/>
    <mergeCell ref="B28:E28"/>
    <mergeCell ref="B1:M1"/>
    <mergeCell ref="B2:M2"/>
    <mergeCell ref="B3:M3"/>
    <mergeCell ref="M5:M7"/>
    <mergeCell ref="E6:G6"/>
    <mergeCell ref="E7:G7"/>
  </mergeCells>
  <conditionalFormatting sqref="C8:C27 F8:F28">
    <cfRule type="expression" dxfId="4" priority="11">
      <formula>ISBLANK(C8)</formula>
    </cfRule>
  </conditionalFormatting>
  <conditionalFormatting sqref="F8:G27">
    <cfRule type="cellIs" dxfId="3" priority="19" operator="equal">
      <formula>"NR"</formula>
    </cfRule>
  </conditionalFormatting>
  <conditionalFormatting sqref="G8:G13 G17:G27">
    <cfRule type="cellIs" dxfId="2" priority="8" operator="equal">
      <formula>"NR"</formula>
    </cfRule>
    <cfRule type="expression" dxfId="1" priority="9">
      <formula>NR</formula>
    </cfRule>
  </conditionalFormatting>
  <conditionalFormatting sqref="H8:L28">
    <cfRule type="expression" dxfId="0" priority="20">
      <formula>ISBLANK(H8)</formula>
    </cfRule>
  </conditionalFormatting>
  <pageMargins left="0.70866141732283472" right="0.70866141732283472" top="0.74803149606299213" bottom="0.74803149606299213" header="0.31496062992125984" footer="0.31496062992125984"/>
  <pageSetup paperSize="8" scale="67" fitToHeight="0" orientation="landscape" r:id="rId1"/>
  <headerFooter>
    <oddHeader>&amp;LNEOLIA&amp;RAE - Annexe 1</oddHeader>
    <oddFooter xml:space="preserve">&amp;LLot 7 - Besançon Palente &amp; Planoise&amp;CMarché d'entretien des espaces verts&amp;R&amp;P/&amp;N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3-EVC HT-DBS</vt:lpstr>
    </vt:vector>
  </TitlesOfParts>
  <Company>INSULAE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masina</dc:creator>
  <cp:lastModifiedBy>Celine MUSTER</cp:lastModifiedBy>
  <cp:lastPrinted>2020-09-14T09:32:26Z</cp:lastPrinted>
  <dcterms:created xsi:type="dcterms:W3CDTF">2019-11-28T16:09:19Z</dcterms:created>
  <dcterms:modified xsi:type="dcterms:W3CDTF">2026-01-09T08:32:52Z</dcterms:modified>
</cp:coreProperties>
</file>